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/>
  </bookViews>
  <sheets>
    <sheet name="Лист1" sheetId="1" r:id="rId1"/>
    <sheet name="Лист2" sheetId="2" r:id="rId2"/>
    <sheet name="Лист3" sheetId="3" r:id="rId3"/>
    <sheet name="Отчет о совместимости" sheetId="4" r:id="rId4"/>
  </sheets>
  <calcPr calcId="145621" refMode="R1C1"/>
</workbook>
</file>

<file path=xl/calcChain.xml><?xml version="1.0" encoding="utf-8"?>
<calcChain xmlns="http://schemas.openxmlformats.org/spreadsheetml/2006/main">
  <c r="D190" i="1" l="1"/>
  <c r="E190" i="1"/>
  <c r="F190" i="1"/>
  <c r="G190" i="1"/>
  <c r="H190" i="1"/>
  <c r="I190" i="1"/>
  <c r="J190" i="1"/>
  <c r="K190" i="1"/>
  <c r="L190" i="1"/>
  <c r="M190" i="1"/>
  <c r="N190" i="1"/>
  <c r="O191" i="1"/>
  <c r="D251" i="1" l="1"/>
  <c r="D129" i="1"/>
  <c r="D183" i="1" l="1"/>
  <c r="D152" i="1"/>
  <c r="D103" i="1"/>
  <c r="E95" i="1"/>
  <c r="F95" i="1"/>
  <c r="G95" i="1"/>
  <c r="H95" i="1"/>
  <c r="I95" i="1"/>
  <c r="J95" i="1"/>
  <c r="K95" i="1"/>
  <c r="L95" i="1"/>
  <c r="M95" i="1"/>
  <c r="N95" i="1"/>
  <c r="D95" i="1"/>
  <c r="G66" i="1"/>
  <c r="G74" i="1"/>
  <c r="D74" i="1"/>
  <c r="D19" i="1"/>
  <c r="E10" i="1"/>
  <c r="F10" i="1"/>
  <c r="G10" i="1"/>
  <c r="H10" i="1"/>
  <c r="I10" i="1"/>
  <c r="J10" i="1"/>
  <c r="K10" i="1"/>
  <c r="L10" i="1"/>
  <c r="M10" i="1"/>
  <c r="N10" i="1"/>
  <c r="O10" i="1"/>
  <c r="D10" i="1"/>
  <c r="D46" i="1"/>
  <c r="E39" i="1"/>
  <c r="D39" i="1"/>
  <c r="G75" i="1" l="1"/>
  <c r="D20" i="1"/>
  <c r="D104" i="1"/>
  <c r="D47" i="1"/>
  <c r="D281" i="1"/>
  <c r="D218" i="1"/>
  <c r="D160" i="1"/>
  <c r="N354" i="1" l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05" i="1"/>
  <c r="F39" i="1"/>
  <c r="G39" i="1"/>
  <c r="H39" i="1"/>
  <c r="I39" i="1"/>
  <c r="J39" i="1"/>
  <c r="K39" i="1"/>
  <c r="L39" i="1"/>
  <c r="M39" i="1"/>
  <c r="N39" i="1"/>
  <c r="D161" i="1"/>
  <c r="E152" i="1"/>
  <c r="F152" i="1"/>
  <c r="G152" i="1"/>
  <c r="H152" i="1"/>
  <c r="I152" i="1"/>
  <c r="J152" i="1"/>
  <c r="K152" i="1"/>
  <c r="L152" i="1"/>
  <c r="M152" i="1"/>
  <c r="N152" i="1"/>
  <c r="E281" i="1"/>
  <c r="F281" i="1"/>
  <c r="G281" i="1"/>
  <c r="H281" i="1"/>
  <c r="I281" i="1"/>
  <c r="J281" i="1"/>
  <c r="K281" i="1"/>
  <c r="L281" i="1"/>
  <c r="M281" i="1"/>
  <c r="N281" i="1"/>
  <c r="O282" i="1"/>
  <c r="D272" i="1"/>
  <c r="D282" i="1" s="1"/>
  <c r="E272" i="1"/>
  <c r="E282" i="1" s="1"/>
  <c r="F272" i="1"/>
  <c r="F282" i="1" s="1"/>
  <c r="G272" i="1"/>
  <c r="H272" i="1"/>
  <c r="H282" i="1" s="1"/>
  <c r="I272" i="1"/>
  <c r="I282" i="1" s="1"/>
  <c r="J272" i="1"/>
  <c r="J282" i="1" s="1"/>
  <c r="K272" i="1"/>
  <c r="K282" i="1" s="1"/>
  <c r="L272" i="1"/>
  <c r="L282" i="1" s="1"/>
  <c r="M272" i="1"/>
  <c r="M282" i="1" s="1"/>
  <c r="N272" i="1"/>
  <c r="N282" i="1" s="1"/>
  <c r="O273" i="1"/>
  <c r="O283" i="1" s="1"/>
  <c r="E251" i="1"/>
  <c r="F251" i="1"/>
  <c r="G251" i="1"/>
  <c r="H251" i="1"/>
  <c r="I251" i="1"/>
  <c r="J251" i="1"/>
  <c r="K251" i="1"/>
  <c r="L251" i="1"/>
  <c r="M251" i="1"/>
  <c r="N251" i="1"/>
  <c r="D242" i="1"/>
  <c r="D252" i="1" s="1"/>
  <c r="E218" i="1"/>
  <c r="F218" i="1"/>
  <c r="G218" i="1"/>
  <c r="H218" i="1"/>
  <c r="I218" i="1"/>
  <c r="J218" i="1"/>
  <c r="K218" i="1"/>
  <c r="L218" i="1"/>
  <c r="M218" i="1"/>
  <c r="N218" i="1"/>
  <c r="D210" i="1"/>
  <c r="D219" i="1" s="1"/>
  <c r="E183" i="1"/>
  <c r="F183" i="1"/>
  <c r="G183" i="1"/>
  <c r="H183" i="1"/>
  <c r="I183" i="1"/>
  <c r="J183" i="1"/>
  <c r="K183" i="1"/>
  <c r="L183" i="1"/>
  <c r="M183" i="1"/>
  <c r="N183" i="1"/>
  <c r="E160" i="1"/>
  <c r="F160" i="1"/>
  <c r="G160" i="1"/>
  <c r="H160" i="1"/>
  <c r="I160" i="1"/>
  <c r="J160" i="1"/>
  <c r="K160" i="1"/>
  <c r="L160" i="1"/>
  <c r="M160" i="1"/>
  <c r="N160" i="1"/>
  <c r="E123" i="1"/>
  <c r="F123" i="1"/>
  <c r="G123" i="1"/>
  <c r="H123" i="1"/>
  <c r="I123" i="1"/>
  <c r="J123" i="1"/>
  <c r="K123" i="1"/>
  <c r="L123" i="1"/>
  <c r="M123" i="1"/>
  <c r="N123" i="1"/>
  <c r="D123" i="1"/>
  <c r="D130" i="1" s="1"/>
  <c r="E74" i="1"/>
  <c r="F74" i="1"/>
  <c r="H74" i="1"/>
  <c r="I74" i="1"/>
  <c r="J74" i="1"/>
  <c r="K74" i="1"/>
  <c r="L74" i="1"/>
  <c r="M74" i="1"/>
  <c r="N74" i="1"/>
  <c r="O75" i="1"/>
  <c r="E46" i="1"/>
  <c r="E47" i="1" s="1"/>
  <c r="F46" i="1"/>
  <c r="G46" i="1"/>
  <c r="H46" i="1"/>
  <c r="I46" i="1"/>
  <c r="J46" i="1"/>
  <c r="K46" i="1"/>
  <c r="L46" i="1"/>
  <c r="M46" i="1"/>
  <c r="N46" i="1"/>
  <c r="O47" i="1"/>
  <c r="E19" i="1"/>
  <c r="E20" i="1" s="1"/>
  <c r="F19" i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F20" i="1"/>
  <c r="E129" i="1"/>
  <c r="F129" i="1"/>
  <c r="G129" i="1"/>
  <c r="H129" i="1"/>
  <c r="I129" i="1"/>
  <c r="J129" i="1"/>
  <c r="K129" i="1"/>
  <c r="L129" i="1"/>
  <c r="M129" i="1"/>
  <c r="N129" i="1"/>
  <c r="N322" i="1"/>
  <c r="N321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4" i="1"/>
  <c r="N303" i="1"/>
  <c r="N302" i="1"/>
  <c r="N301" i="1"/>
  <c r="H242" i="1"/>
  <c r="E242" i="1"/>
  <c r="F242" i="1"/>
  <c r="G242" i="1"/>
  <c r="I242" i="1"/>
  <c r="J242" i="1"/>
  <c r="K242" i="1"/>
  <c r="L242" i="1"/>
  <c r="M242" i="1"/>
  <c r="N242" i="1"/>
  <c r="O243" i="1"/>
  <c r="E210" i="1"/>
  <c r="F210" i="1"/>
  <c r="G210" i="1"/>
  <c r="H210" i="1"/>
  <c r="I210" i="1"/>
  <c r="J210" i="1"/>
  <c r="K210" i="1"/>
  <c r="L210" i="1"/>
  <c r="M210" i="1"/>
  <c r="N210" i="1"/>
  <c r="E103" i="1"/>
  <c r="F103" i="1"/>
  <c r="G103" i="1"/>
  <c r="H103" i="1"/>
  <c r="I103" i="1"/>
  <c r="J103" i="1"/>
  <c r="K103" i="1"/>
  <c r="L103" i="1"/>
  <c r="M103" i="1"/>
  <c r="N103" i="1"/>
  <c r="O104" i="1"/>
  <c r="M66" i="1"/>
  <c r="K66" i="1"/>
  <c r="L66" i="1"/>
  <c r="N66" i="1"/>
  <c r="E66" i="1"/>
  <c r="F66" i="1"/>
  <c r="H66" i="1"/>
  <c r="I66" i="1"/>
  <c r="J66" i="1"/>
  <c r="D66" i="1"/>
  <c r="D75" i="1" s="1"/>
  <c r="G19" i="2"/>
  <c r="G36" i="2"/>
  <c r="F36" i="2"/>
  <c r="E36" i="2"/>
  <c r="D36" i="2"/>
  <c r="G31" i="2"/>
  <c r="F31" i="2"/>
  <c r="E31" i="2"/>
  <c r="D31" i="2"/>
  <c r="G23" i="2"/>
  <c r="F23" i="2"/>
  <c r="E23" i="2"/>
  <c r="D23" i="2"/>
  <c r="F19" i="2"/>
  <c r="E19" i="2"/>
  <c r="D19" i="2"/>
  <c r="G11" i="2"/>
  <c r="F11" i="2"/>
  <c r="E11" i="2"/>
  <c r="D11" i="2"/>
  <c r="M47" i="1" l="1"/>
  <c r="K47" i="1"/>
  <c r="I47" i="1"/>
  <c r="G47" i="1"/>
  <c r="F37" i="2"/>
  <c r="G37" i="2"/>
  <c r="L75" i="1"/>
  <c r="M191" i="1"/>
  <c r="E37" i="2"/>
  <c r="D37" i="2"/>
  <c r="K75" i="1"/>
  <c r="N252" i="1"/>
  <c r="N161" i="1"/>
  <c r="L161" i="1"/>
  <c r="H161" i="1"/>
  <c r="F161" i="1"/>
  <c r="N219" i="1"/>
  <c r="L219" i="1"/>
  <c r="J219" i="1"/>
  <c r="H219" i="1"/>
  <c r="F219" i="1"/>
  <c r="F252" i="1"/>
  <c r="H252" i="1"/>
  <c r="I161" i="1"/>
  <c r="J75" i="1"/>
  <c r="H75" i="1"/>
  <c r="E75" i="1"/>
  <c r="N75" i="1"/>
  <c r="M219" i="1"/>
  <c r="K219" i="1"/>
  <c r="I219" i="1"/>
  <c r="G219" i="1"/>
  <c r="E219" i="1"/>
  <c r="K130" i="1"/>
  <c r="G130" i="1"/>
  <c r="N47" i="1"/>
  <c r="L47" i="1"/>
  <c r="J47" i="1"/>
  <c r="H47" i="1"/>
  <c r="F47" i="1"/>
  <c r="F130" i="1"/>
  <c r="I75" i="1"/>
  <c r="F75" i="1"/>
  <c r="M75" i="1"/>
  <c r="M284" i="1"/>
  <c r="M287" i="1" s="1"/>
  <c r="E284" i="1"/>
  <c r="E287" i="1" s="1"/>
  <c r="K104" i="1"/>
  <c r="N130" i="1"/>
  <c r="J161" i="1"/>
  <c r="F104" i="1"/>
  <c r="L191" i="1"/>
  <c r="F191" i="1"/>
  <c r="L252" i="1"/>
  <c r="J252" i="1"/>
  <c r="J285" i="1"/>
  <c r="J288" i="1" s="1"/>
  <c r="G282" i="1"/>
  <c r="N104" i="1"/>
  <c r="I285" i="1"/>
  <c r="I288" i="1" s="1"/>
  <c r="G104" i="1"/>
  <c r="N285" i="1"/>
  <c r="N288" i="1" s="1"/>
  <c r="M130" i="1"/>
  <c r="I130" i="1"/>
  <c r="E130" i="1"/>
  <c r="K252" i="1"/>
  <c r="M161" i="1"/>
  <c r="E161" i="1"/>
  <c r="F284" i="1"/>
  <c r="F287" i="1" s="1"/>
  <c r="I284" i="1"/>
  <c r="I287" i="1" s="1"/>
  <c r="F285" i="1"/>
  <c r="F288" i="1" s="1"/>
  <c r="K191" i="1"/>
  <c r="I191" i="1"/>
  <c r="G191" i="1"/>
  <c r="E191" i="1"/>
  <c r="J130" i="1"/>
  <c r="D191" i="1"/>
  <c r="H284" i="1"/>
  <c r="H287" i="1" s="1"/>
  <c r="M252" i="1"/>
  <c r="I252" i="1"/>
  <c r="E104" i="1"/>
  <c r="I104" i="1"/>
  <c r="M104" i="1"/>
  <c r="H104" i="1"/>
  <c r="J104" i="1"/>
  <c r="L104" i="1"/>
  <c r="D285" i="1"/>
  <c r="D288" i="1" s="1"/>
  <c r="L285" i="1"/>
  <c r="L288" i="1" s="1"/>
  <c r="H285" i="1"/>
  <c r="H288" i="1" s="1"/>
  <c r="O286" i="1"/>
  <c r="O289" i="1" s="1"/>
  <c r="M285" i="1"/>
  <c r="M288" i="1" s="1"/>
  <c r="K285" i="1"/>
  <c r="K288" i="1" s="1"/>
  <c r="G285" i="1"/>
  <c r="G288" i="1" s="1"/>
  <c r="E285" i="1"/>
  <c r="E288" i="1" s="1"/>
  <c r="L130" i="1"/>
  <c r="H130" i="1"/>
  <c r="H191" i="1"/>
  <c r="K161" i="1"/>
  <c r="G161" i="1"/>
  <c r="D284" i="1"/>
  <c r="D287" i="1" s="1"/>
  <c r="G284" i="1"/>
  <c r="G287" i="1" s="1"/>
  <c r="K284" i="1"/>
  <c r="K287" i="1" s="1"/>
  <c r="O285" i="1"/>
  <c r="O288" i="1" s="1"/>
  <c r="L284" i="1"/>
  <c r="L287" i="1" s="1"/>
  <c r="N191" i="1"/>
  <c r="J191" i="1"/>
  <c r="G252" i="1"/>
  <c r="E252" i="1"/>
  <c r="J284" i="1"/>
  <c r="J287" i="1" s="1"/>
  <c r="N284" i="1"/>
  <c r="N287" i="1" s="1"/>
  <c r="M283" i="1" l="1"/>
  <c r="M286" i="1" s="1"/>
  <c r="E283" i="1"/>
  <c r="E286" i="1" s="1"/>
  <c r="F283" i="1"/>
  <c r="F286" i="1" s="1"/>
  <c r="I283" i="1"/>
  <c r="I286" i="1" s="1"/>
  <c r="N283" i="1"/>
  <c r="N286" i="1" s="1"/>
  <c r="O284" i="1"/>
  <c r="O287" i="1" s="1"/>
  <c r="L283" i="1"/>
  <c r="L286" i="1" s="1"/>
  <c r="J283" i="1"/>
  <c r="J286" i="1" s="1"/>
  <c r="H283" i="1"/>
  <c r="H286" i="1" s="1"/>
  <c r="K283" i="1"/>
  <c r="K286" i="1" s="1"/>
  <c r="D283" i="1"/>
  <c r="D286" i="1" s="1"/>
  <c r="G283" i="1"/>
  <c r="G286" i="1" s="1"/>
</calcChain>
</file>

<file path=xl/sharedStrings.xml><?xml version="1.0" encoding="utf-8"?>
<sst xmlns="http://schemas.openxmlformats.org/spreadsheetml/2006/main" count="494" uniqueCount="167">
  <si>
    <t>А</t>
  </si>
  <si>
    <t>В1</t>
  </si>
  <si>
    <t>С</t>
  </si>
  <si>
    <t>Е</t>
  </si>
  <si>
    <t>P</t>
  </si>
  <si>
    <t>Fe</t>
  </si>
  <si>
    <t>каша рисовая молочная</t>
  </si>
  <si>
    <t>чай с сахаром</t>
  </si>
  <si>
    <t>хлеб пшеничный</t>
  </si>
  <si>
    <t>сыр твердый</t>
  </si>
  <si>
    <t>завтрак</t>
  </si>
  <si>
    <t>масло сливочное</t>
  </si>
  <si>
    <t>всего</t>
  </si>
  <si>
    <t>сок натуральный</t>
  </si>
  <si>
    <t>булочка</t>
  </si>
  <si>
    <t>обед</t>
  </si>
  <si>
    <t>суп гороховый</t>
  </si>
  <si>
    <t>котлеты мясные</t>
  </si>
  <si>
    <t>картофельное пюре</t>
  </si>
  <si>
    <t>салат из белокочанной капусты</t>
  </si>
  <si>
    <t>компот из сухофруктов</t>
  </si>
  <si>
    <t>хлеб ржаной</t>
  </si>
  <si>
    <t>какао с молоком</t>
  </si>
  <si>
    <t>пудинг творожный запеченый</t>
  </si>
  <si>
    <t>куры отварные</t>
  </si>
  <si>
    <t>макаронные изделия отварные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</si>
  <si>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</si>
  <si>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</si>
  <si>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</si>
  <si>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</si>
  <si>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</si>
  <si>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</si>
  <si>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</si>
  <si>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</si>
  <si>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</si>
  <si>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</si>
  <si>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7-11 лет</t>
  </si>
  <si>
    <t>Пищевые вещества, г</t>
  </si>
  <si>
    <t>Б</t>
  </si>
  <si>
    <t>Ж</t>
  </si>
  <si>
    <t>У</t>
  </si>
  <si>
    <t>Отчет о совместимости для НОВОЕ МЕНЮ 2017 (7-11) 1111.xls</t>
  </si>
  <si>
    <t>Дата отчета: 30.11.2017 12:37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</si>
  <si>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</si>
  <si>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</si>
  <si>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</si>
  <si>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</si>
  <si>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</si>
  <si>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97-2003</t>
  </si>
  <si>
    <t>70/60</t>
  </si>
  <si>
    <t>150/10</t>
  </si>
  <si>
    <t>фрукт (яблоко, груша, банан, апельсин и т.д.)</t>
  </si>
  <si>
    <t>№ рец.</t>
  </si>
  <si>
    <t>Прием пищи, наименование блюда</t>
  </si>
  <si>
    <t>Масса порции,г</t>
  </si>
  <si>
    <t>Витамины, мг</t>
  </si>
  <si>
    <t>Минеральные вещества, мг</t>
  </si>
  <si>
    <t>Ca</t>
  </si>
  <si>
    <t>Mg</t>
  </si>
  <si>
    <t>Эн. ценность (ккал)</t>
  </si>
  <si>
    <t>Итого:</t>
  </si>
  <si>
    <t>Завтрак</t>
  </si>
  <si>
    <t>Обед</t>
  </si>
  <si>
    <t>Полдник</t>
  </si>
  <si>
    <t>Ужин</t>
  </si>
  <si>
    <t>Ужин - 2</t>
  </si>
  <si>
    <t>Всего за день:</t>
  </si>
  <si>
    <t>Итого за 10 дней</t>
  </si>
  <si>
    <t>Возрастная категория: 7-11 лет</t>
  </si>
  <si>
    <t>ИТОГО</t>
  </si>
  <si>
    <t>Итого за 1 день</t>
  </si>
  <si>
    <t>% соотношение</t>
  </si>
  <si>
    <t>Наименование группы продуктов</t>
  </si>
  <si>
    <t>норма</t>
  </si>
  <si>
    <t>Фактически выдано продуктов в брутто по дням на 1 чел-ка</t>
  </si>
  <si>
    <t>в г.</t>
  </si>
  <si>
    <t>брутто</t>
  </si>
  <si>
    <t>итого за 10 дн.</t>
  </si>
  <si>
    <t>откл.,%</t>
  </si>
  <si>
    <t>мука пшеничная</t>
  </si>
  <si>
    <t>крупы, бобовые,мак.</t>
  </si>
  <si>
    <t>фрукты свежие</t>
  </si>
  <si>
    <t xml:space="preserve">сухофрукты </t>
  </si>
  <si>
    <t>сахар</t>
  </si>
  <si>
    <t>какао-порошок</t>
  </si>
  <si>
    <t>чай</t>
  </si>
  <si>
    <t>мясо говядины 1 кат</t>
  </si>
  <si>
    <t>птица</t>
  </si>
  <si>
    <t>рыба</t>
  </si>
  <si>
    <t>колбасные изделия</t>
  </si>
  <si>
    <t>молоко, кисло-молочн., творог</t>
  </si>
  <si>
    <t>сметана</t>
  </si>
  <si>
    <t>сыр</t>
  </si>
  <si>
    <t>масло сливочн.</t>
  </si>
  <si>
    <t>масло растител.</t>
  </si>
  <si>
    <t>яйца</t>
  </si>
  <si>
    <t>соль</t>
  </si>
  <si>
    <t>дрожжи</t>
  </si>
  <si>
    <t xml:space="preserve">Ведомость контроля за рационом питания  (7 -11 лет) </t>
  </si>
  <si>
    <t>1/2 (20)</t>
  </si>
  <si>
    <t>1/40.</t>
  </si>
  <si>
    <t>3/16.</t>
  </si>
  <si>
    <t>14,5.</t>
  </si>
  <si>
    <t>14/5.</t>
  </si>
  <si>
    <t>13/20.</t>
  </si>
  <si>
    <t>13/2.</t>
  </si>
  <si>
    <t>картофель, свежие овощи</t>
  </si>
  <si>
    <t>Каша геркулесовая молочная</t>
  </si>
  <si>
    <t>Масло сливочное</t>
  </si>
  <si>
    <t>Чай с сахаром</t>
  </si>
  <si>
    <t>к/к</t>
  </si>
  <si>
    <t>Хлеб пшеничный</t>
  </si>
  <si>
    <t>Бульон куриный с макаронными изделиями</t>
  </si>
  <si>
    <t>Каша гречневая рассыпчатая</t>
  </si>
  <si>
    <t>Голень куриная отварная</t>
  </si>
  <si>
    <t xml:space="preserve">Кисель </t>
  </si>
  <si>
    <t>Хлеб</t>
  </si>
  <si>
    <t>Салат овощной</t>
  </si>
  <si>
    <t>Яйцо отварное</t>
  </si>
  <si>
    <t>Борщ со сметаной</t>
  </si>
  <si>
    <t>250/6</t>
  </si>
  <si>
    <t>Гуляш из свинины</t>
  </si>
  <si>
    <t>Макаронные изделия отварные</t>
  </si>
  <si>
    <t>32.</t>
  </si>
  <si>
    <t>Напиток из плодов шиповника(растворимый)</t>
  </si>
  <si>
    <t xml:space="preserve">Хлеб </t>
  </si>
  <si>
    <t xml:space="preserve">                                                                                                   обед</t>
  </si>
  <si>
    <t>Сырники с джемом</t>
  </si>
  <si>
    <t>100/15</t>
  </si>
  <si>
    <t xml:space="preserve">Чай с сахаром </t>
  </si>
  <si>
    <t>Огурец свежий</t>
  </si>
  <si>
    <t>Суп картофельный с горохом</t>
  </si>
  <si>
    <t>Тефтели с красным соусом</t>
  </si>
  <si>
    <t>Рис отварной</t>
  </si>
  <si>
    <t>Компот из сухофруктов</t>
  </si>
  <si>
    <t>Каша молочная «Дружба»</t>
  </si>
  <si>
    <t>Чай с сахаром с лимоном</t>
  </si>
  <si>
    <t>Салат из свежей капусты</t>
  </si>
  <si>
    <t>Суп с гречневой крупой</t>
  </si>
  <si>
    <t>Картофельное пюре</t>
  </si>
  <si>
    <t>Рыба тушеная с овощами / сельдь</t>
  </si>
  <si>
    <t>Сок фруктовый</t>
  </si>
  <si>
    <t>Пудинг манный с джемом</t>
  </si>
  <si>
    <t>Какао с молоком</t>
  </si>
  <si>
    <t>Капуста тушеная с мясом</t>
  </si>
  <si>
    <t>Каша молочная пшенная</t>
  </si>
  <si>
    <t>Сыр</t>
  </si>
  <si>
    <t>Суп лапша с мясом курицы</t>
  </si>
  <si>
    <t xml:space="preserve">Плов из свинины </t>
  </si>
  <si>
    <t>Омлет натуральный</t>
  </si>
  <si>
    <t>Макароны отварные</t>
  </si>
  <si>
    <t>Запеканка  с творогом</t>
  </si>
  <si>
    <t>Салат из свежих овощей</t>
  </si>
  <si>
    <t>Рассольник «Ленинградский»  со сметаной</t>
  </si>
  <si>
    <t xml:space="preserve">Рыба припущенная </t>
  </si>
  <si>
    <t>Чай «Каркаде»</t>
  </si>
  <si>
    <t>Каша молочная с крупами</t>
  </si>
  <si>
    <t>Свекольник  со сметаной</t>
  </si>
  <si>
    <t>Соус красный основной</t>
  </si>
  <si>
    <t>Котлета из куриного филе</t>
  </si>
  <si>
    <t>Компот их сухофруктов</t>
  </si>
  <si>
    <t>Оладьи/блины со сгущ. молоком</t>
  </si>
  <si>
    <t>Какао  на молоке</t>
  </si>
  <si>
    <t>Щи со сметаной</t>
  </si>
  <si>
    <t xml:space="preserve">Овощи свежие </t>
  </si>
  <si>
    <t>Солянка мясная</t>
  </si>
  <si>
    <t>Чай "каркаде"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</si>
</sst>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185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3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ont="1" applyFill="1"/>
    <xf numFmtId="0" fontId="0" fillId="5" borderId="0" xfId="0" applyFill="1"/>
    <xf numFmtId="0" fontId="1" fillId="3" borderId="0" xfId="0" applyFont="1" applyFill="1"/>
    <xf numFmtId="0" fontId="1" fillId="5" borderId="0" xfId="0" applyFont="1" applyFill="1"/>
    <xf numFmtId="0" fontId="1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1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3" fillId="3" borderId="0" xfId="0" applyFont="1" applyFill="1"/>
    <xf numFmtId="0" fontId="0" fillId="0" borderId="4" xfId="0" applyBorder="1"/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Border="1"/>
    <xf numFmtId="0" fontId="7" fillId="3" borderId="4" xfId="0" applyFont="1" applyFill="1" applyBorder="1"/>
    <xf numFmtId="0" fontId="7" fillId="3" borderId="4" xfId="0" applyNumberFormat="1" applyFont="1" applyFill="1" applyBorder="1"/>
    <xf numFmtId="0" fontId="7" fillId="6" borderId="4" xfId="0" applyFont="1" applyFill="1" applyBorder="1"/>
    <xf numFmtId="0" fontId="7" fillId="6" borderId="4" xfId="0" applyNumberFormat="1" applyFont="1" applyFill="1" applyBorder="1"/>
    <xf numFmtId="0" fontId="12" fillId="5" borderId="4" xfId="0" applyFont="1" applyFill="1" applyBorder="1"/>
    <xf numFmtId="0" fontId="0" fillId="4" borderId="0" xfId="0" applyNumberFormat="1" applyFill="1"/>
    <xf numFmtId="0" fontId="0" fillId="4" borderId="0" xfId="0" applyNumberFormat="1" applyFill="1" applyBorder="1"/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NumberFormat="1" applyFont="1" applyFill="1"/>
    <xf numFmtId="0" fontId="13" fillId="4" borderId="0" xfId="0" applyFont="1" applyFill="1"/>
    <xf numFmtId="0" fontId="13" fillId="4" borderId="0" xfId="0" applyNumberFormat="1" applyFont="1" applyFill="1"/>
    <xf numFmtId="0" fontId="14" fillId="4" borderId="0" xfId="0" applyNumberFormat="1" applyFont="1" applyFill="1" applyBorder="1"/>
    <xf numFmtId="0" fontId="14" fillId="4" borderId="0" xfId="0" applyNumberFormat="1" applyFont="1" applyFill="1" applyBorder="1" applyAlignment="1"/>
    <xf numFmtId="0" fontId="13" fillId="4" borderId="0" xfId="0" applyNumberFormat="1" applyFont="1" applyFill="1" applyBorder="1"/>
    <xf numFmtId="0" fontId="15" fillId="4" borderId="0" xfId="0" applyFont="1" applyFill="1"/>
    <xf numFmtId="164" fontId="5" fillId="4" borderId="4" xfId="0" applyNumberFormat="1" applyFont="1" applyFill="1" applyBorder="1"/>
    <xf numFmtId="0" fontId="16" fillId="4" borderId="0" xfId="0" applyFont="1" applyFill="1" applyAlignment="1"/>
    <xf numFmtId="0" fontId="0" fillId="4" borderId="0" xfId="0" applyFill="1" applyBorder="1"/>
    <xf numFmtId="1" fontId="5" fillId="4" borderId="4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164" fontId="5" fillId="4" borderId="0" xfId="0" applyNumberFormat="1" applyFont="1" applyFill="1"/>
    <xf numFmtId="164" fontId="13" fillId="4" borderId="4" xfId="0" applyNumberFormat="1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/>
    <xf numFmtId="164" fontId="4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0" fillId="7" borderId="0" xfId="0" applyFont="1" applyFill="1"/>
    <xf numFmtId="0" fontId="0" fillId="7" borderId="0" xfId="0" applyFill="1"/>
    <xf numFmtId="0" fontId="0" fillId="7" borderId="0" xfId="0" applyNumberFormat="1" applyFill="1" applyBorder="1"/>
    <xf numFmtId="1" fontId="5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/>
    <xf numFmtId="0" fontId="1" fillId="2" borderId="0" xfId="0" applyFont="1" applyFill="1" applyBorder="1"/>
    <xf numFmtId="0" fontId="0" fillId="4" borderId="0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5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/>
    <xf numFmtId="164" fontId="5" fillId="7" borderId="4" xfId="0" applyNumberFormat="1" applyFont="1" applyFill="1" applyBorder="1"/>
    <xf numFmtId="1" fontId="5" fillId="7" borderId="4" xfId="0" applyNumberFormat="1" applyFont="1" applyFill="1" applyBorder="1" applyAlignment="1">
      <alignment horizontal="center"/>
    </xf>
    <xf numFmtId="164" fontId="5" fillId="7" borderId="4" xfId="0" applyNumberFormat="1" applyFont="1" applyFill="1" applyBorder="1" applyAlignment="1">
      <alignment horizontal="center"/>
    </xf>
    <xf numFmtId="164" fontId="10" fillId="8" borderId="4" xfId="0" applyNumberFormat="1" applyFont="1" applyFill="1" applyBorder="1"/>
    <xf numFmtId="1" fontId="5" fillId="8" borderId="4" xfId="0" applyNumberFormat="1" applyFont="1" applyFill="1" applyBorder="1" applyAlignment="1">
      <alignment horizontal="center"/>
    </xf>
    <xf numFmtId="164" fontId="5" fillId="8" borderId="4" xfId="0" applyNumberFormat="1" applyFont="1" applyFill="1" applyBorder="1" applyAlignment="1">
      <alignment horizontal="center"/>
    </xf>
    <xf numFmtId="164" fontId="5" fillId="9" borderId="4" xfId="0" applyNumberFormat="1" applyFont="1" applyFill="1" applyBorder="1"/>
    <xf numFmtId="0" fontId="17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164" fontId="17" fillId="7" borderId="8" xfId="0" applyNumberFormat="1" applyFont="1" applyFill="1" applyBorder="1" applyAlignment="1">
      <alignment horizontal="center" wrapText="1"/>
    </xf>
    <xf numFmtId="0" fontId="19" fillId="4" borderId="4" xfId="0" applyFont="1" applyFill="1" applyBorder="1"/>
    <xf numFmtId="0" fontId="17" fillId="4" borderId="4" xfId="0" applyFont="1" applyFill="1" applyBorder="1" applyAlignment="1">
      <alignment horizontal="center"/>
    </xf>
    <xf numFmtId="0" fontId="18" fillId="4" borderId="4" xfId="0" applyFont="1" applyFill="1" applyBorder="1"/>
    <xf numFmtId="0" fontId="13" fillId="4" borderId="0" xfId="0" applyFont="1" applyFill="1" applyBorder="1"/>
    <xf numFmtId="164" fontId="13" fillId="4" borderId="0" xfId="0" applyNumberFormat="1" applyFont="1" applyFill="1" applyBorder="1"/>
    <xf numFmtId="9" fontId="10" fillId="4" borderId="4" xfId="1" applyFont="1" applyFill="1" applyBorder="1" applyAlignment="1">
      <alignment horizontal="center"/>
    </xf>
    <xf numFmtId="164" fontId="10" fillId="4" borderId="4" xfId="0" applyNumberFormat="1" applyFont="1" applyFill="1" applyBorder="1"/>
    <xf numFmtId="0" fontId="6" fillId="4" borderId="0" xfId="0" applyFont="1" applyFill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7" xfId="0" applyFont="1" applyBorder="1"/>
    <xf numFmtId="0" fontId="26" fillId="0" borderId="4" xfId="0" applyFont="1" applyBorder="1" applyAlignment="1">
      <alignment horizontal="center"/>
    </xf>
    <xf numFmtId="0" fontId="0" fillId="0" borderId="7" xfId="0" applyFont="1" applyBorder="1"/>
    <xf numFmtId="0" fontId="0" fillId="0" borderId="4" xfId="0" applyFont="1" applyBorder="1"/>
    <xf numFmtId="0" fontId="13" fillId="4" borderId="7" xfId="0" applyFont="1" applyFill="1" applyBorder="1"/>
    <xf numFmtId="0" fontId="13" fillId="3" borderId="4" xfId="0" applyFont="1" applyFill="1" applyBorder="1" applyAlignment="1">
      <alignment horizontal="center" vertical="center"/>
    </xf>
    <xf numFmtId="0" fontId="26" fillId="4" borderId="7" xfId="0" applyFont="1" applyFill="1" applyBorder="1"/>
    <xf numFmtId="0" fontId="26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6" fillId="4" borderId="7" xfId="0" applyFont="1" applyFill="1" applyBorder="1" applyAlignment="1">
      <alignment wrapText="1"/>
    </xf>
    <xf numFmtId="164" fontId="17" fillId="4" borderId="8" xfId="0" applyNumberFormat="1" applyFont="1" applyFill="1" applyBorder="1" applyAlignment="1">
      <alignment horizontal="center" wrapText="1"/>
    </xf>
    <xf numFmtId="0" fontId="26" fillId="4" borderId="5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0" fillId="4" borderId="7" xfId="0" applyFont="1" applyFill="1" applyBorder="1"/>
    <xf numFmtId="0" fontId="0" fillId="4" borderId="4" xfId="0" applyFont="1" applyFill="1" applyBorder="1"/>
    <xf numFmtId="0" fontId="13" fillId="4" borderId="4" xfId="0" applyFont="1" applyFill="1" applyBorder="1" applyAlignment="1">
      <alignment horizontal="center" vertical="center"/>
    </xf>
    <xf numFmtId="0" fontId="13" fillId="4" borderId="0" xfId="0" applyNumberFormat="1" applyFont="1" applyFill="1" applyBorder="1" applyAlignment="1">
      <alignment horizontal="center"/>
    </xf>
    <xf numFmtId="0" fontId="13" fillId="4" borderId="0" xfId="0" applyNumberFormat="1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164" fontId="10" fillId="4" borderId="7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wrapText="1"/>
    </xf>
    <xf numFmtId="0" fontId="23" fillId="4" borderId="5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10" fillId="4" borderId="7" xfId="0" applyNumberFormat="1" applyFont="1" applyFill="1" applyBorder="1" applyAlignment="1">
      <alignment horizontal="center"/>
    </xf>
    <xf numFmtId="0" fontId="10" fillId="4" borderId="15" xfId="0" applyNumberFormat="1" applyFont="1" applyFill="1" applyBorder="1" applyAlignment="1">
      <alignment horizontal="center"/>
    </xf>
    <xf numFmtId="0" fontId="10" fillId="4" borderId="6" xfId="0" applyNumberFormat="1" applyFont="1" applyFill="1" applyBorder="1" applyAlignment="1">
      <alignment horizontal="center"/>
    </xf>
    <xf numFmtId="164" fontId="10" fillId="4" borderId="7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 vertical="center"/>
    </xf>
    <xf numFmtId="0" fontId="0" fillId="4" borderId="0" xfId="0" applyNumberForma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9" xfId="0" applyFont="1" applyFill="1" applyBorder="1" applyAlignment="1">
      <alignment horizontal="left"/>
    </xf>
    <xf numFmtId="164" fontId="10" fillId="4" borderId="9" xfId="0" applyNumberFormat="1" applyFont="1" applyFill="1" applyBorder="1" applyAlignment="1">
      <alignment horizontal="left"/>
    </xf>
    <xf numFmtId="0" fontId="13" fillId="4" borderId="0" xfId="0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 vertical="center" wrapText="1"/>
    </xf>
    <xf numFmtId="0" fontId="0" fillId="7" borderId="0" xfId="0" applyNumberFormat="1" applyFill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5"/>
  <sheetViews>
    <sheetView tabSelected="1" view="pageLayout" topLeftCell="A85" zoomScaleNormal="100" workbookViewId="0">
      <selection activeCell="C279" sqref="C279"/>
    </sheetView>
  </sheetViews>
  <sheetFormatPr defaultRowHeight="15" x14ac:dyDescent="0.25"/>
  <cols>
    <col min="1" max="1" width="7.42578125" style="62" customWidth="1"/>
    <col min="2" max="2" width="33.42578125" style="6" customWidth="1"/>
    <col min="3" max="3" width="9" style="60" customWidth="1"/>
    <col min="4" max="4" width="6.7109375" style="66" customWidth="1"/>
    <col min="5" max="5" width="6.5703125" style="66" customWidth="1"/>
    <col min="6" max="6" width="7" style="66" customWidth="1"/>
    <col min="7" max="7" width="9.85546875" style="66" customWidth="1"/>
    <col min="8" max="8" width="6.42578125" style="66" customWidth="1"/>
    <col min="9" max="9" width="5.28515625" style="66" customWidth="1"/>
    <col min="10" max="10" width="6.28515625" style="66" customWidth="1"/>
    <col min="11" max="12" width="6.140625" style="66" customWidth="1"/>
    <col min="13" max="13" width="6.42578125" style="66" customWidth="1"/>
    <col min="14" max="14" width="7" style="66" customWidth="1"/>
    <col min="15" max="15" width="6.28515625" style="66" customWidth="1"/>
    <col min="16" max="16" width="9.140625" style="5" customWidth="1"/>
    <col min="17" max="31" width="9.140625" style="1" customWidth="1"/>
  </cols>
  <sheetData>
    <row r="1" spans="1:29" ht="15" customHeight="1" x14ac:dyDescent="0.3">
      <c r="A1" s="171" t="s">
        <v>68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29" x14ac:dyDescent="0.25">
      <c r="A2" s="172" t="s">
        <v>26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29" ht="45" customHeight="1" x14ac:dyDescent="0.25">
      <c r="A3" s="160" t="s">
        <v>52</v>
      </c>
      <c r="B3" s="161" t="s">
        <v>53</v>
      </c>
      <c r="C3" s="161" t="s">
        <v>54</v>
      </c>
      <c r="D3" s="160" t="s">
        <v>37</v>
      </c>
      <c r="E3" s="160"/>
      <c r="F3" s="160"/>
      <c r="G3" s="161" t="s">
        <v>59</v>
      </c>
      <c r="H3" s="160" t="s">
        <v>55</v>
      </c>
      <c r="I3" s="160"/>
      <c r="J3" s="160"/>
      <c r="K3" s="160"/>
      <c r="L3" s="160" t="s">
        <v>56</v>
      </c>
      <c r="M3" s="160"/>
      <c r="N3" s="160"/>
      <c r="O3" s="160"/>
      <c r="P3" s="9"/>
      <c r="Q3" s="10"/>
      <c r="R3" s="9"/>
      <c r="S3" s="10"/>
      <c r="T3" s="10"/>
      <c r="U3" s="10"/>
      <c r="V3" s="10"/>
      <c r="W3" s="34"/>
      <c r="X3" s="34"/>
      <c r="Y3" s="34"/>
      <c r="Z3" s="35"/>
      <c r="AA3" s="35"/>
      <c r="AB3" s="35"/>
      <c r="AC3" s="35"/>
    </row>
    <row r="4" spans="1:29" x14ac:dyDescent="0.25">
      <c r="A4" s="160"/>
      <c r="B4" s="161"/>
      <c r="C4" s="161"/>
      <c r="D4" s="37" t="s">
        <v>38</v>
      </c>
      <c r="E4" s="37" t="s">
        <v>39</v>
      </c>
      <c r="F4" s="37" t="s">
        <v>40</v>
      </c>
      <c r="G4" s="161"/>
      <c r="H4" s="36" t="s">
        <v>1</v>
      </c>
      <c r="I4" s="36" t="s">
        <v>2</v>
      </c>
      <c r="J4" s="36" t="s">
        <v>0</v>
      </c>
      <c r="K4" s="36" t="s">
        <v>3</v>
      </c>
      <c r="L4" s="36" t="s">
        <v>57</v>
      </c>
      <c r="M4" s="36" t="s">
        <v>4</v>
      </c>
      <c r="N4" s="36" t="s">
        <v>58</v>
      </c>
      <c r="O4" s="36" t="s">
        <v>5</v>
      </c>
      <c r="P4" s="9"/>
      <c r="Q4" s="10"/>
      <c r="R4" s="40"/>
      <c r="S4" s="40"/>
      <c r="T4" s="40"/>
      <c r="U4" s="40"/>
      <c r="V4" s="40"/>
      <c r="W4" s="41"/>
      <c r="X4" s="41"/>
      <c r="Y4" s="41"/>
      <c r="Z4" s="42"/>
      <c r="AA4" s="43"/>
      <c r="AB4" s="43"/>
      <c r="AC4" s="43"/>
    </row>
    <row r="5" spans="1:29" ht="16.5" thickBot="1" x14ac:dyDescent="0.3">
      <c r="A5" s="61"/>
      <c r="B5" s="163" t="s">
        <v>10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5"/>
      <c r="P5" s="9"/>
      <c r="Q5" s="10"/>
      <c r="R5" s="40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47"/>
    </row>
    <row r="6" spans="1:29" s="8" customFormat="1" ht="16.5" thickBot="1" x14ac:dyDescent="0.3">
      <c r="A6" s="144">
        <v>189</v>
      </c>
      <c r="B6" s="145" t="s">
        <v>107</v>
      </c>
      <c r="C6" s="146">
        <v>200</v>
      </c>
      <c r="D6" s="146">
        <v>6</v>
      </c>
      <c r="E6" s="146">
        <v>7</v>
      </c>
      <c r="F6" s="146">
        <v>30</v>
      </c>
      <c r="G6" s="146">
        <v>207</v>
      </c>
      <c r="H6" s="146">
        <v>0</v>
      </c>
      <c r="I6" s="146">
        <v>0</v>
      </c>
      <c r="J6" s="146">
        <v>7</v>
      </c>
      <c r="K6" s="146">
        <v>0</v>
      </c>
      <c r="L6" s="146">
        <v>12</v>
      </c>
      <c r="M6" s="146">
        <v>21</v>
      </c>
      <c r="N6" s="146">
        <v>67</v>
      </c>
      <c r="O6" s="146">
        <v>1</v>
      </c>
      <c r="P6" s="9"/>
      <c r="Q6" s="10"/>
      <c r="R6" s="40"/>
      <c r="S6" s="97"/>
      <c r="T6" s="97"/>
      <c r="U6" s="97"/>
      <c r="V6" s="97"/>
      <c r="W6" s="44"/>
      <c r="X6" s="44"/>
      <c r="Y6" s="97"/>
      <c r="Z6" s="97"/>
      <c r="AA6" s="97"/>
      <c r="AB6" s="42"/>
      <c r="AC6" s="42"/>
    </row>
    <row r="7" spans="1:29" ht="16.5" thickBot="1" x14ac:dyDescent="0.3">
      <c r="A7" s="147">
        <v>13</v>
      </c>
      <c r="B7" s="148" t="s">
        <v>108</v>
      </c>
      <c r="C7" s="149">
        <v>10</v>
      </c>
      <c r="D7" s="149">
        <v>0</v>
      </c>
      <c r="E7" s="149">
        <v>8</v>
      </c>
      <c r="F7" s="149">
        <v>0</v>
      </c>
      <c r="G7" s="149">
        <v>75</v>
      </c>
      <c r="H7" s="149">
        <v>0</v>
      </c>
      <c r="I7" s="149">
        <v>0</v>
      </c>
      <c r="J7" s="149">
        <v>0</v>
      </c>
      <c r="K7" s="149">
        <v>0</v>
      </c>
      <c r="L7" s="149">
        <v>1</v>
      </c>
      <c r="M7" s="149">
        <v>2</v>
      </c>
      <c r="N7" s="149">
        <v>0</v>
      </c>
      <c r="O7" s="149">
        <v>0</v>
      </c>
      <c r="P7" s="9"/>
      <c r="Q7" s="10"/>
      <c r="R7" s="40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44"/>
    </row>
    <row r="8" spans="1:29" ht="15" customHeight="1" thickBot="1" x14ac:dyDescent="0.3">
      <c r="A8" s="147">
        <v>430</v>
      </c>
      <c r="B8" s="148" t="s">
        <v>109</v>
      </c>
      <c r="C8" s="149">
        <v>200</v>
      </c>
      <c r="D8" s="149">
        <v>0</v>
      </c>
      <c r="E8" s="149">
        <v>0</v>
      </c>
      <c r="F8" s="149">
        <v>15</v>
      </c>
      <c r="G8" s="149">
        <v>58</v>
      </c>
      <c r="H8" s="149">
        <v>0</v>
      </c>
      <c r="I8" s="149">
        <v>0</v>
      </c>
      <c r="J8" s="149">
        <v>0</v>
      </c>
      <c r="K8" s="149">
        <v>0</v>
      </c>
      <c r="L8" s="149">
        <v>10</v>
      </c>
      <c r="M8" s="149">
        <v>3</v>
      </c>
      <c r="N8" s="149">
        <v>0</v>
      </c>
      <c r="O8" s="149">
        <v>0</v>
      </c>
      <c r="P8" s="9"/>
      <c r="Q8" s="10"/>
      <c r="R8" s="40"/>
      <c r="S8" s="123"/>
      <c r="T8" s="174"/>
      <c r="U8" s="174"/>
      <c r="V8" s="174"/>
      <c r="W8" s="174"/>
      <c r="X8" s="174"/>
      <c r="Y8" s="174"/>
      <c r="Z8" s="174"/>
      <c r="AA8" s="174"/>
      <c r="AB8" s="122"/>
      <c r="AC8" s="40"/>
    </row>
    <row r="9" spans="1:29" ht="15" customHeight="1" thickBot="1" x14ac:dyDescent="0.3">
      <c r="A9" s="147" t="s">
        <v>110</v>
      </c>
      <c r="B9" s="148" t="s">
        <v>111</v>
      </c>
      <c r="C9" s="149">
        <v>45</v>
      </c>
      <c r="D9" s="149">
        <v>4</v>
      </c>
      <c r="E9" s="149">
        <v>1</v>
      </c>
      <c r="F9" s="149">
        <v>25</v>
      </c>
      <c r="G9" s="149">
        <v>126</v>
      </c>
      <c r="H9" s="149">
        <v>0</v>
      </c>
      <c r="I9" s="149">
        <v>0</v>
      </c>
      <c r="J9" s="149">
        <v>8</v>
      </c>
      <c r="K9" s="148">
        <v>3</v>
      </c>
      <c r="L9" s="149">
        <v>33</v>
      </c>
      <c r="M9" s="149">
        <v>27</v>
      </c>
      <c r="N9" s="149">
        <v>144</v>
      </c>
      <c r="O9" s="149">
        <v>2</v>
      </c>
      <c r="P9" s="9"/>
      <c r="Q9" s="10"/>
      <c r="R9" s="40"/>
      <c r="S9" s="123"/>
      <c r="T9" s="121"/>
      <c r="U9" s="121"/>
      <c r="V9" s="121"/>
      <c r="W9" s="121"/>
      <c r="X9" s="121"/>
      <c r="Y9" s="121"/>
      <c r="Z9" s="121"/>
      <c r="AA9" s="121"/>
      <c r="AB9" s="122"/>
      <c r="AC9" s="40"/>
    </row>
    <row r="10" spans="1:29" s="8" customFormat="1" x14ac:dyDescent="0.25">
      <c r="A10" s="38"/>
      <c r="B10" s="46" t="s">
        <v>12</v>
      </c>
      <c r="C10" s="54"/>
      <c r="D10" s="54">
        <f>SUM(D6:D9)</f>
        <v>10</v>
      </c>
      <c r="E10" s="54">
        <f t="shared" ref="E10:O10" si="0">SUM(E6:E9)</f>
        <v>16</v>
      </c>
      <c r="F10" s="54">
        <f t="shared" si="0"/>
        <v>70</v>
      </c>
      <c r="G10" s="54">
        <f t="shared" si="0"/>
        <v>466</v>
      </c>
      <c r="H10" s="54">
        <f t="shared" si="0"/>
        <v>0</v>
      </c>
      <c r="I10" s="54">
        <f t="shared" si="0"/>
        <v>0</v>
      </c>
      <c r="J10" s="54">
        <f t="shared" si="0"/>
        <v>15</v>
      </c>
      <c r="K10" s="54">
        <f t="shared" si="0"/>
        <v>3</v>
      </c>
      <c r="L10" s="54">
        <f t="shared" si="0"/>
        <v>56</v>
      </c>
      <c r="M10" s="54">
        <f t="shared" si="0"/>
        <v>53</v>
      </c>
      <c r="N10" s="54">
        <f t="shared" si="0"/>
        <v>211</v>
      </c>
      <c r="O10" s="54">
        <f t="shared" si="0"/>
        <v>3</v>
      </c>
      <c r="P10" s="9"/>
      <c r="Q10" s="10"/>
      <c r="R10" s="10"/>
      <c r="S10" s="97"/>
      <c r="T10" s="98"/>
      <c r="U10" s="98"/>
      <c r="V10" s="98"/>
      <c r="W10" s="98"/>
      <c r="X10" s="98"/>
      <c r="Y10" s="98"/>
      <c r="Z10" s="98"/>
      <c r="AA10" s="98"/>
      <c r="AB10" s="56"/>
      <c r="AC10" s="10"/>
    </row>
    <row r="11" spans="1:29" s="2" customFormat="1" ht="15.75" thickBot="1" x14ac:dyDescent="0.3">
      <c r="A11" s="38"/>
      <c r="B11" s="166" t="s">
        <v>15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8"/>
      <c r="P11" s="11"/>
      <c r="Q11" s="11"/>
      <c r="R11" s="40"/>
      <c r="S11" s="97"/>
      <c r="T11" s="98"/>
      <c r="U11" s="98"/>
      <c r="V11" s="98"/>
      <c r="W11" s="98"/>
      <c r="X11" s="98"/>
      <c r="Y11" s="98"/>
      <c r="Z11" s="98"/>
      <c r="AA11" s="98"/>
      <c r="AB11" s="56"/>
      <c r="AC11" s="40"/>
    </row>
    <row r="12" spans="1:29" ht="16.5" thickBot="1" x14ac:dyDescent="0.3">
      <c r="A12" s="144"/>
      <c r="B12" s="145" t="s">
        <v>164</v>
      </c>
      <c r="C12" s="146">
        <v>50</v>
      </c>
      <c r="D12" s="146">
        <v>1</v>
      </c>
      <c r="E12" s="146">
        <v>4</v>
      </c>
      <c r="F12" s="146">
        <v>3</v>
      </c>
      <c r="G12" s="146">
        <v>51</v>
      </c>
      <c r="H12" s="146">
        <v>0</v>
      </c>
      <c r="I12" s="146">
        <v>0</v>
      </c>
      <c r="J12" s="146">
        <v>33</v>
      </c>
      <c r="K12" s="146">
        <v>4</v>
      </c>
      <c r="L12" s="146">
        <v>99</v>
      </c>
      <c r="M12" s="146">
        <v>46</v>
      </c>
      <c r="N12" s="146">
        <v>68</v>
      </c>
      <c r="O12" s="146">
        <v>1</v>
      </c>
      <c r="P12" s="9"/>
      <c r="Q12" s="10"/>
      <c r="R12" s="40"/>
      <c r="S12" s="40"/>
      <c r="T12" s="41"/>
      <c r="U12" s="41"/>
      <c r="V12" s="41"/>
      <c r="W12" s="41"/>
      <c r="X12" s="41"/>
      <c r="Y12" s="41"/>
      <c r="Z12" s="41"/>
      <c r="AA12" s="39"/>
      <c r="AB12" s="41"/>
      <c r="AC12" s="40"/>
    </row>
    <row r="13" spans="1:29" ht="32.25" thickBot="1" x14ac:dyDescent="0.3">
      <c r="A13" s="147">
        <v>37</v>
      </c>
      <c r="B13" s="148" t="s">
        <v>112</v>
      </c>
      <c r="C13" s="149">
        <v>250</v>
      </c>
      <c r="D13" s="149">
        <v>8</v>
      </c>
      <c r="E13" s="149">
        <v>6</v>
      </c>
      <c r="F13" s="149">
        <v>14</v>
      </c>
      <c r="G13" s="149">
        <v>126</v>
      </c>
      <c r="H13" s="149">
        <v>1</v>
      </c>
      <c r="I13" s="149">
        <v>0</v>
      </c>
      <c r="J13" s="149">
        <v>12</v>
      </c>
      <c r="K13" s="149">
        <v>0</v>
      </c>
      <c r="L13" s="149">
        <v>13</v>
      </c>
      <c r="M13" s="149">
        <v>0</v>
      </c>
      <c r="N13" s="149">
        <v>0</v>
      </c>
      <c r="O13" s="149">
        <v>0</v>
      </c>
      <c r="P13" s="9"/>
      <c r="Q13" s="10"/>
      <c r="R13" s="45"/>
      <c r="AC13" s="45"/>
    </row>
    <row r="14" spans="1:29" s="8" customFormat="1" ht="16.5" thickBot="1" x14ac:dyDescent="0.3">
      <c r="A14" s="147">
        <v>323</v>
      </c>
      <c r="B14" s="148" t="s">
        <v>113</v>
      </c>
      <c r="C14" s="149">
        <v>180</v>
      </c>
      <c r="D14" s="149">
        <v>9</v>
      </c>
      <c r="E14" s="149">
        <v>6</v>
      </c>
      <c r="F14" s="149">
        <v>40</v>
      </c>
      <c r="G14" s="149">
        <v>253</v>
      </c>
      <c r="H14" s="149">
        <v>0</v>
      </c>
      <c r="I14" s="149">
        <v>0</v>
      </c>
      <c r="J14" s="149">
        <v>0</v>
      </c>
      <c r="K14" s="149">
        <v>0</v>
      </c>
      <c r="L14" s="149">
        <v>16</v>
      </c>
      <c r="M14" s="149">
        <v>36</v>
      </c>
      <c r="N14" s="149">
        <v>128</v>
      </c>
      <c r="O14" s="149">
        <v>3</v>
      </c>
      <c r="P14" s="9"/>
      <c r="Q14" s="10"/>
      <c r="R14" s="40"/>
      <c r="S14" s="1"/>
      <c r="T14" s="1"/>
      <c r="U14" s="1"/>
      <c r="V14" s="1"/>
      <c r="W14" s="1"/>
      <c r="X14" s="1"/>
      <c r="Y14" s="1"/>
      <c r="Z14" s="1"/>
      <c r="AA14" s="1"/>
      <c r="AB14" s="1"/>
      <c r="AC14" s="40"/>
    </row>
    <row r="15" spans="1:29" s="8" customFormat="1" ht="16.5" thickBot="1" x14ac:dyDescent="0.3">
      <c r="A15" s="147">
        <v>308</v>
      </c>
      <c r="B15" s="148" t="s">
        <v>114</v>
      </c>
      <c r="C15" s="149">
        <v>120</v>
      </c>
      <c r="D15" s="149">
        <v>23</v>
      </c>
      <c r="E15" s="149">
        <v>16</v>
      </c>
      <c r="F15" s="149">
        <v>0</v>
      </c>
      <c r="G15" s="149">
        <v>220</v>
      </c>
      <c r="H15" s="149">
        <v>0</v>
      </c>
      <c r="I15" s="149">
        <v>0</v>
      </c>
      <c r="J15" s="149">
        <v>0</v>
      </c>
      <c r="K15" s="149">
        <v>0</v>
      </c>
      <c r="L15" s="149">
        <v>5</v>
      </c>
      <c r="M15" s="149">
        <v>1</v>
      </c>
      <c r="N15" s="149">
        <v>68</v>
      </c>
      <c r="O15" s="149">
        <v>1</v>
      </c>
      <c r="P15" s="9"/>
      <c r="Q15" s="10"/>
      <c r="R15" s="40"/>
      <c r="S15" s="1"/>
      <c r="T15" s="1"/>
      <c r="U15" s="1"/>
      <c r="V15" s="1"/>
      <c r="W15" s="1"/>
      <c r="X15" s="1"/>
      <c r="Y15" s="1"/>
      <c r="Z15" s="1"/>
      <c r="AA15" s="1"/>
      <c r="AB15" s="1"/>
      <c r="AC15" s="40"/>
    </row>
    <row r="16" spans="1:29" s="2" customFormat="1" ht="16.5" thickBot="1" x14ac:dyDescent="0.3">
      <c r="A16" s="147"/>
      <c r="B16" s="148" t="s">
        <v>115</v>
      </c>
      <c r="C16" s="149">
        <v>200</v>
      </c>
      <c r="D16" s="149">
        <v>0</v>
      </c>
      <c r="E16" s="149">
        <v>0</v>
      </c>
      <c r="F16" s="149">
        <v>22</v>
      </c>
      <c r="G16" s="149">
        <v>95</v>
      </c>
      <c r="H16" s="149">
        <v>0</v>
      </c>
      <c r="I16" s="149">
        <v>0</v>
      </c>
      <c r="J16" s="149">
        <v>4</v>
      </c>
      <c r="K16" s="149">
        <v>0</v>
      </c>
      <c r="L16" s="149">
        <v>20</v>
      </c>
      <c r="M16" s="149">
        <v>0</v>
      </c>
      <c r="N16" s="149">
        <v>12</v>
      </c>
      <c r="O16" s="149">
        <v>0</v>
      </c>
      <c r="P16" s="11"/>
      <c r="Q16" s="11"/>
      <c r="R16" s="11"/>
      <c r="S16" s="11"/>
      <c r="T16" s="10"/>
      <c r="U16" s="10"/>
      <c r="V16" s="10"/>
      <c r="W16" s="10"/>
      <c r="X16" s="10"/>
      <c r="Y16" s="10"/>
      <c r="Z16" s="10"/>
      <c r="AA16" s="10"/>
      <c r="AB16" s="10"/>
      <c r="AC16" s="11"/>
    </row>
    <row r="17" spans="1:29" s="2" customFormat="1" ht="16.5" thickBot="1" x14ac:dyDescent="0.3">
      <c r="A17" s="147" t="s">
        <v>110</v>
      </c>
      <c r="B17" s="148" t="s">
        <v>116</v>
      </c>
      <c r="C17" s="149">
        <v>45</v>
      </c>
      <c r="D17" s="149">
        <v>27</v>
      </c>
      <c r="E17" s="149">
        <v>0</v>
      </c>
      <c r="F17" s="149">
        <v>18</v>
      </c>
      <c r="G17" s="149">
        <v>86</v>
      </c>
      <c r="H17" s="149">
        <v>0</v>
      </c>
      <c r="I17" s="149">
        <v>0</v>
      </c>
      <c r="J17" s="149">
        <v>0</v>
      </c>
      <c r="K17" s="149">
        <v>0</v>
      </c>
      <c r="L17" s="149">
        <v>15</v>
      </c>
      <c r="M17" s="149">
        <v>13</v>
      </c>
      <c r="N17" s="149">
        <v>61</v>
      </c>
      <c r="O17" s="149">
        <v>1</v>
      </c>
      <c r="P17" s="11"/>
      <c r="Q17" s="11"/>
      <c r="R17" s="11"/>
      <c r="S17" s="11"/>
      <c r="T17" s="10"/>
      <c r="U17" s="10"/>
      <c r="V17" s="10"/>
      <c r="W17" s="10"/>
      <c r="X17" s="10"/>
      <c r="Y17" s="10"/>
      <c r="Z17" s="10"/>
      <c r="AA17" s="10"/>
      <c r="AB17" s="10"/>
      <c r="AC17" s="11"/>
    </row>
    <row r="18" spans="1:29" x14ac:dyDescent="0.25">
      <c r="A18" s="38"/>
      <c r="B18" s="46"/>
      <c r="C18" s="49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9"/>
      <c r="Q18" s="10"/>
      <c r="S18" s="10"/>
      <c r="T18" s="11"/>
      <c r="U18" s="11"/>
      <c r="V18" s="11"/>
      <c r="W18" s="11"/>
      <c r="X18" s="11"/>
      <c r="Y18" s="11"/>
      <c r="Z18" s="11"/>
      <c r="AA18" s="11"/>
      <c r="AB18" s="11"/>
    </row>
    <row r="19" spans="1:29" x14ac:dyDescent="0.25">
      <c r="A19" s="38"/>
      <c r="B19" s="46" t="s">
        <v>12</v>
      </c>
      <c r="C19" s="49"/>
      <c r="D19" s="54">
        <f t="shared" ref="D19:O19" si="1">SUM(D12:D18)</f>
        <v>68</v>
      </c>
      <c r="E19" s="54">
        <f t="shared" si="1"/>
        <v>32</v>
      </c>
      <c r="F19" s="54">
        <f t="shared" si="1"/>
        <v>97</v>
      </c>
      <c r="G19" s="54">
        <f t="shared" si="1"/>
        <v>831</v>
      </c>
      <c r="H19" s="54">
        <f t="shared" si="1"/>
        <v>1</v>
      </c>
      <c r="I19" s="54">
        <f t="shared" si="1"/>
        <v>0</v>
      </c>
      <c r="J19" s="54">
        <f t="shared" si="1"/>
        <v>49</v>
      </c>
      <c r="K19" s="54">
        <f t="shared" si="1"/>
        <v>4</v>
      </c>
      <c r="L19" s="54">
        <f t="shared" si="1"/>
        <v>168</v>
      </c>
      <c r="M19" s="54">
        <f t="shared" si="1"/>
        <v>96</v>
      </c>
      <c r="N19" s="54">
        <f t="shared" si="1"/>
        <v>337</v>
      </c>
      <c r="O19" s="54">
        <f t="shared" si="1"/>
        <v>6</v>
      </c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x14ac:dyDescent="0.25">
      <c r="A20" s="38"/>
      <c r="B20" s="84" t="s">
        <v>69</v>
      </c>
      <c r="C20" s="85"/>
      <c r="D20" s="86">
        <f t="shared" ref="D20:O20" si="2">D10+D19</f>
        <v>78</v>
      </c>
      <c r="E20" s="86">
        <f t="shared" si="2"/>
        <v>48</v>
      </c>
      <c r="F20" s="86">
        <f t="shared" si="2"/>
        <v>167</v>
      </c>
      <c r="G20" s="86">
        <f t="shared" si="2"/>
        <v>1297</v>
      </c>
      <c r="H20" s="86">
        <f t="shared" si="2"/>
        <v>1</v>
      </c>
      <c r="I20" s="86">
        <f t="shared" si="2"/>
        <v>0</v>
      </c>
      <c r="J20" s="86">
        <f t="shared" si="2"/>
        <v>64</v>
      </c>
      <c r="K20" s="86">
        <f t="shared" si="2"/>
        <v>7</v>
      </c>
      <c r="L20" s="86">
        <f t="shared" si="2"/>
        <v>224</v>
      </c>
      <c r="M20" s="86">
        <f t="shared" si="2"/>
        <v>149</v>
      </c>
      <c r="N20" s="86">
        <f t="shared" si="2"/>
        <v>548</v>
      </c>
      <c r="O20" s="86">
        <f t="shared" si="2"/>
        <v>9</v>
      </c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x14ac:dyDescent="0.25">
      <c r="A21" s="65"/>
      <c r="B21" s="56"/>
      <c r="C21" s="70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x14ac:dyDescent="0.25">
      <c r="A22" s="65"/>
      <c r="B22" s="56"/>
      <c r="C22" s="70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x14ac:dyDescent="0.25">
      <c r="A23" s="65"/>
      <c r="B23" s="56"/>
      <c r="C23" s="70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x14ac:dyDescent="0.25">
      <c r="A24" s="65"/>
      <c r="B24" s="56"/>
      <c r="C24" s="70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x14ac:dyDescent="0.25">
      <c r="A25" s="65"/>
      <c r="B25" s="56"/>
      <c r="C25" s="70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x14ac:dyDescent="0.25">
      <c r="A26" s="65"/>
      <c r="B26" s="56"/>
      <c r="C26" s="70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x14ac:dyDescent="0.25">
      <c r="A27" s="65"/>
      <c r="B27" s="56"/>
      <c r="C27" s="70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9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x14ac:dyDescent="0.25">
      <c r="A28" s="65"/>
      <c r="B28" s="56"/>
      <c r="C28" s="70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x14ac:dyDescent="0.25">
      <c r="A29" s="65"/>
      <c r="B29" s="56"/>
      <c r="C29" s="70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x14ac:dyDescent="0.25">
      <c r="B30" s="5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S30" s="10"/>
      <c r="T30" s="10"/>
      <c r="U30" s="170"/>
      <c r="V30" s="170"/>
      <c r="W30" s="170"/>
      <c r="X30" s="170"/>
      <c r="Y30" s="170"/>
      <c r="Z30" s="35"/>
      <c r="AA30" s="35"/>
      <c r="AB30" s="35"/>
    </row>
    <row r="31" spans="1:29" ht="30" customHeight="1" x14ac:dyDescent="0.25">
      <c r="A31" s="173" t="s">
        <v>27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</row>
    <row r="32" spans="1:29" x14ac:dyDescent="0.25">
      <c r="A32" s="160" t="s">
        <v>52</v>
      </c>
      <c r="B32" s="177" t="s">
        <v>53</v>
      </c>
      <c r="C32" s="177" t="s">
        <v>54</v>
      </c>
      <c r="D32" s="169" t="s">
        <v>37</v>
      </c>
      <c r="E32" s="169"/>
      <c r="F32" s="169"/>
      <c r="G32" s="177" t="s">
        <v>59</v>
      </c>
      <c r="H32" s="169" t="s">
        <v>55</v>
      </c>
      <c r="I32" s="169"/>
      <c r="J32" s="169"/>
      <c r="K32" s="169"/>
      <c r="L32" s="169" t="s">
        <v>56</v>
      </c>
      <c r="M32" s="169"/>
      <c r="N32" s="169"/>
      <c r="O32" s="169"/>
    </row>
    <row r="33" spans="1:31" s="3" customFormat="1" x14ac:dyDescent="0.25">
      <c r="A33" s="160"/>
      <c r="B33" s="177"/>
      <c r="C33" s="177"/>
      <c r="D33" s="52" t="s">
        <v>38</v>
      </c>
      <c r="E33" s="52" t="s">
        <v>39</v>
      </c>
      <c r="F33" s="52" t="s">
        <v>40</v>
      </c>
      <c r="G33" s="177"/>
      <c r="H33" s="52" t="s">
        <v>1</v>
      </c>
      <c r="I33" s="52" t="s">
        <v>2</v>
      </c>
      <c r="J33" s="52" t="s">
        <v>0</v>
      </c>
      <c r="K33" s="52" t="s">
        <v>3</v>
      </c>
      <c r="L33" s="52" t="s">
        <v>57</v>
      </c>
      <c r="M33" s="52" t="s">
        <v>4</v>
      </c>
      <c r="N33" s="52" t="s">
        <v>58</v>
      </c>
      <c r="O33" s="52" t="s">
        <v>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1" ht="15.75" thickBot="1" x14ac:dyDescent="0.3">
      <c r="A34" s="63"/>
      <c r="B34" s="166" t="s">
        <v>10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8"/>
      <c r="T34" s="2"/>
      <c r="U34" s="2"/>
      <c r="V34" s="2"/>
      <c r="W34" s="2"/>
      <c r="X34" s="2"/>
      <c r="Y34" s="2"/>
      <c r="Z34" s="2"/>
      <c r="AA34" s="2"/>
      <c r="AB34" s="2"/>
    </row>
    <row r="35" spans="1:31" ht="16.5" thickBot="1" x14ac:dyDescent="0.3">
      <c r="A35" s="144">
        <v>38</v>
      </c>
      <c r="B35" s="145" t="s">
        <v>117</v>
      </c>
      <c r="C35" s="145">
        <v>100</v>
      </c>
      <c r="D35" s="146">
        <v>5</v>
      </c>
      <c r="E35" s="146">
        <v>5</v>
      </c>
      <c r="F35" s="146">
        <v>32</v>
      </c>
      <c r="G35" s="146">
        <v>186</v>
      </c>
      <c r="H35" s="146">
        <v>0</v>
      </c>
      <c r="I35" s="146">
        <v>0</v>
      </c>
      <c r="J35" s="146">
        <v>1</v>
      </c>
      <c r="K35" s="146">
        <v>0</v>
      </c>
      <c r="L35" s="146">
        <v>125</v>
      </c>
      <c r="M35" s="146">
        <v>36</v>
      </c>
      <c r="N35" s="146">
        <v>153</v>
      </c>
      <c r="O35" s="146">
        <v>1</v>
      </c>
      <c r="P35" s="9"/>
      <c r="Q35" s="10"/>
      <c r="R35" s="9"/>
      <c r="S35" s="2"/>
      <c r="T35" s="3"/>
      <c r="U35" s="3"/>
      <c r="V35" s="3"/>
      <c r="W35" s="3"/>
      <c r="X35" s="3"/>
      <c r="Y35" s="3"/>
      <c r="Z35" s="3"/>
      <c r="AA35" s="3"/>
      <c r="AB35" s="3"/>
      <c r="AC35" s="35"/>
    </row>
    <row r="36" spans="1:31" ht="16.5" thickBot="1" x14ac:dyDescent="0.3">
      <c r="A36" s="147">
        <v>430</v>
      </c>
      <c r="B36" s="148" t="s">
        <v>109</v>
      </c>
      <c r="C36" s="149">
        <v>200</v>
      </c>
      <c r="D36" s="149">
        <v>0</v>
      </c>
      <c r="E36" s="149">
        <v>0</v>
      </c>
      <c r="F36" s="149">
        <v>15</v>
      </c>
      <c r="G36" s="149">
        <v>58</v>
      </c>
      <c r="H36" s="149">
        <v>0</v>
      </c>
      <c r="I36" s="149">
        <v>0</v>
      </c>
      <c r="J36" s="149">
        <v>0</v>
      </c>
      <c r="K36" s="149">
        <v>0</v>
      </c>
      <c r="L36" s="149">
        <v>10</v>
      </c>
      <c r="M36" s="149">
        <v>3</v>
      </c>
      <c r="N36" s="149">
        <v>0</v>
      </c>
      <c r="O36" s="149">
        <v>0</v>
      </c>
      <c r="P36" s="9"/>
      <c r="Q36" s="10"/>
      <c r="R36" s="9"/>
      <c r="S36" s="2"/>
      <c r="T36" s="3"/>
      <c r="U36" s="3"/>
      <c r="V36" s="3"/>
      <c r="W36" s="3"/>
      <c r="X36" s="3"/>
      <c r="Y36" s="3"/>
      <c r="Z36" s="3"/>
      <c r="AA36" s="3"/>
      <c r="AB36" s="3"/>
      <c r="AC36" s="35"/>
    </row>
    <row r="37" spans="1:31" s="3" customFormat="1" ht="16.5" thickBot="1" x14ac:dyDescent="0.3">
      <c r="A37" s="147">
        <v>137</v>
      </c>
      <c r="B37" s="148" t="s">
        <v>118</v>
      </c>
      <c r="C37" s="149">
        <v>40</v>
      </c>
      <c r="D37" s="149">
        <v>2</v>
      </c>
      <c r="E37" s="149">
        <v>4</v>
      </c>
      <c r="F37" s="149">
        <v>17</v>
      </c>
      <c r="G37" s="149">
        <v>101</v>
      </c>
      <c r="H37" s="149">
        <v>0</v>
      </c>
      <c r="I37" s="149">
        <v>0</v>
      </c>
      <c r="J37" s="149">
        <v>3</v>
      </c>
      <c r="K37" s="149">
        <v>1</v>
      </c>
      <c r="L37" s="149">
        <v>11</v>
      </c>
      <c r="M37" s="149">
        <v>9</v>
      </c>
      <c r="N37" s="149">
        <v>50</v>
      </c>
      <c r="O37" s="149">
        <v>0</v>
      </c>
    </row>
    <row r="38" spans="1:31" ht="16.5" thickBot="1" x14ac:dyDescent="0.3">
      <c r="A38" s="147" t="s">
        <v>110</v>
      </c>
      <c r="B38" s="148" t="s">
        <v>111</v>
      </c>
      <c r="C38" s="149">
        <v>45</v>
      </c>
      <c r="D38" s="149">
        <v>4</v>
      </c>
      <c r="E38" s="149">
        <v>1</v>
      </c>
      <c r="F38" s="149">
        <v>25</v>
      </c>
      <c r="G38" s="149">
        <v>126</v>
      </c>
      <c r="H38" s="149">
        <v>0</v>
      </c>
      <c r="I38" s="149">
        <v>0</v>
      </c>
      <c r="J38" s="149">
        <v>8</v>
      </c>
      <c r="K38" s="148">
        <v>3</v>
      </c>
      <c r="L38" s="149">
        <v>33</v>
      </c>
      <c r="M38" s="149">
        <v>27</v>
      </c>
      <c r="N38" s="149">
        <v>144</v>
      </c>
      <c r="O38" s="149">
        <v>2</v>
      </c>
    </row>
    <row r="39" spans="1:31" s="8" customFormat="1" x14ac:dyDescent="0.25">
      <c r="A39" s="38"/>
      <c r="B39" s="46" t="s">
        <v>12</v>
      </c>
      <c r="C39" s="49"/>
      <c r="D39" s="54">
        <f t="shared" ref="D39:N39" si="3">SUM(D35:D38)</f>
        <v>11</v>
      </c>
      <c r="E39" s="54">
        <f t="shared" si="3"/>
        <v>10</v>
      </c>
      <c r="F39" s="54">
        <f t="shared" si="3"/>
        <v>89</v>
      </c>
      <c r="G39" s="54">
        <f t="shared" si="3"/>
        <v>471</v>
      </c>
      <c r="H39" s="54">
        <f t="shared" si="3"/>
        <v>0</v>
      </c>
      <c r="I39" s="54">
        <f t="shared" si="3"/>
        <v>0</v>
      </c>
      <c r="J39" s="54">
        <f t="shared" si="3"/>
        <v>12</v>
      </c>
      <c r="K39" s="54">
        <f t="shared" si="3"/>
        <v>4</v>
      </c>
      <c r="L39" s="54">
        <f t="shared" si="3"/>
        <v>179</v>
      </c>
      <c r="M39" s="54">
        <f t="shared" si="3"/>
        <v>75</v>
      </c>
      <c r="N39" s="54">
        <f t="shared" si="3"/>
        <v>347</v>
      </c>
      <c r="O39" s="54">
        <v>3</v>
      </c>
      <c r="P39" s="7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1" ht="15.75" thickBot="1" x14ac:dyDescent="0.3">
      <c r="A40" s="63"/>
      <c r="B40" s="131" t="s">
        <v>126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54"/>
      <c r="S40" s="2"/>
    </row>
    <row r="41" spans="1:31" ht="16.5" thickBot="1" x14ac:dyDescent="0.3">
      <c r="A41" s="144">
        <v>76</v>
      </c>
      <c r="B41" s="145" t="s">
        <v>119</v>
      </c>
      <c r="C41" s="146" t="s">
        <v>120</v>
      </c>
      <c r="D41" s="146">
        <v>2</v>
      </c>
      <c r="E41" s="146">
        <v>6</v>
      </c>
      <c r="F41" s="146">
        <v>9</v>
      </c>
      <c r="G41" s="146">
        <v>101</v>
      </c>
      <c r="H41" s="146">
        <v>0</v>
      </c>
      <c r="I41" s="146">
        <v>0</v>
      </c>
      <c r="J41" s="146">
        <v>12</v>
      </c>
      <c r="K41" s="146">
        <v>0</v>
      </c>
      <c r="L41" s="146">
        <v>45</v>
      </c>
      <c r="M41" s="146">
        <v>31</v>
      </c>
      <c r="N41" s="146">
        <v>70</v>
      </c>
      <c r="O41" s="146">
        <v>1</v>
      </c>
      <c r="T41" s="2"/>
      <c r="U41" s="2"/>
      <c r="V41" s="2"/>
      <c r="W41" s="2"/>
      <c r="X41" s="2"/>
      <c r="Y41" s="2"/>
      <c r="Z41" s="2"/>
      <c r="AA41" s="2"/>
      <c r="AB41" s="2"/>
    </row>
    <row r="42" spans="1:31" s="2" customFormat="1" ht="16.5" thickBot="1" x14ac:dyDescent="0.3">
      <c r="A42" s="147">
        <v>83</v>
      </c>
      <c r="B42" s="148" t="s">
        <v>121</v>
      </c>
      <c r="C42" s="149">
        <v>90</v>
      </c>
      <c r="D42" s="149">
        <v>20</v>
      </c>
      <c r="E42" s="149">
        <v>22</v>
      </c>
      <c r="F42" s="149">
        <v>18</v>
      </c>
      <c r="G42" s="149">
        <v>350</v>
      </c>
      <c r="H42" s="149">
        <v>0</v>
      </c>
      <c r="I42" s="149">
        <v>0</v>
      </c>
      <c r="J42" s="149">
        <v>0</v>
      </c>
      <c r="K42" s="149">
        <v>0</v>
      </c>
      <c r="L42" s="149">
        <v>31</v>
      </c>
      <c r="M42" s="149">
        <v>23</v>
      </c>
      <c r="N42" s="149">
        <v>123</v>
      </c>
      <c r="O42" s="149">
        <v>2</v>
      </c>
      <c r="T42" s="3"/>
      <c r="U42" s="3"/>
      <c r="V42" s="3"/>
      <c r="W42" s="3"/>
      <c r="X42" s="3"/>
      <c r="Y42" s="3"/>
      <c r="Z42" s="3"/>
      <c r="AA42" s="3"/>
      <c r="AB42" s="3"/>
    </row>
    <row r="43" spans="1:31" s="3" customFormat="1" ht="16.5" thickBot="1" x14ac:dyDescent="0.3">
      <c r="A43" s="147">
        <v>209</v>
      </c>
      <c r="B43" s="148" t="s">
        <v>122</v>
      </c>
      <c r="C43" s="149">
        <v>150</v>
      </c>
      <c r="D43" s="149">
        <v>5</v>
      </c>
      <c r="E43" s="149">
        <v>8</v>
      </c>
      <c r="F43" s="149">
        <v>30</v>
      </c>
      <c r="G43" s="149">
        <v>208</v>
      </c>
      <c r="H43" s="149">
        <v>0</v>
      </c>
      <c r="I43" s="149">
        <v>1</v>
      </c>
      <c r="J43" s="149">
        <v>0</v>
      </c>
      <c r="K43" s="149">
        <v>0</v>
      </c>
      <c r="L43" s="149" t="s">
        <v>123</v>
      </c>
      <c r="M43" s="149">
        <v>28</v>
      </c>
      <c r="N43" s="149">
        <v>155</v>
      </c>
      <c r="O43" s="149">
        <v>2</v>
      </c>
      <c r="T43" s="1"/>
      <c r="U43" s="1"/>
      <c r="V43" s="1"/>
      <c r="W43" s="1"/>
      <c r="X43" s="1"/>
      <c r="Y43" s="1"/>
      <c r="Z43" s="1"/>
      <c r="AA43" s="1"/>
      <c r="AB43" s="1"/>
    </row>
    <row r="44" spans="1:31" s="75" customFormat="1" ht="32.25" thickBot="1" x14ac:dyDescent="0.3">
      <c r="A44" s="150">
        <v>1210</v>
      </c>
      <c r="B44" s="148" t="s">
        <v>124</v>
      </c>
      <c r="C44" s="149">
        <v>200</v>
      </c>
      <c r="D44" s="149">
        <v>0</v>
      </c>
      <c r="E44" s="149">
        <v>0</v>
      </c>
      <c r="F44" s="149">
        <v>10</v>
      </c>
      <c r="G44" s="149">
        <v>40</v>
      </c>
      <c r="H44" s="149">
        <v>0</v>
      </c>
      <c r="I44" s="149">
        <v>60</v>
      </c>
      <c r="J44" s="149">
        <v>0</v>
      </c>
      <c r="K44" s="149">
        <v>0</v>
      </c>
      <c r="L44" s="149">
        <v>14</v>
      </c>
      <c r="M44" s="149">
        <v>2</v>
      </c>
      <c r="N44" s="149">
        <v>4</v>
      </c>
      <c r="O44" s="148">
        <v>1</v>
      </c>
      <c r="P44" s="73"/>
      <c r="Q44" s="74"/>
      <c r="R44" s="74"/>
      <c r="S44" s="48"/>
      <c r="T44" s="48"/>
      <c r="U44" s="176"/>
      <c r="V44" s="176"/>
      <c r="W44" s="176"/>
      <c r="X44" s="176"/>
      <c r="Y44" s="176"/>
      <c r="Z44" s="35"/>
      <c r="AA44" s="35"/>
      <c r="AB44" s="35"/>
      <c r="AC44" s="74"/>
      <c r="AD44" s="74"/>
      <c r="AE44" s="74"/>
    </row>
    <row r="45" spans="1:31" s="76" customFormat="1" ht="16.5" thickBot="1" x14ac:dyDescent="0.3">
      <c r="A45" s="147" t="s">
        <v>110</v>
      </c>
      <c r="B45" s="148" t="s">
        <v>125</v>
      </c>
      <c r="C45" s="149">
        <v>45</v>
      </c>
      <c r="D45" s="149">
        <v>27</v>
      </c>
      <c r="E45" s="149">
        <v>0</v>
      </c>
      <c r="F45" s="149">
        <v>18</v>
      </c>
      <c r="G45" s="149">
        <v>86</v>
      </c>
      <c r="H45" s="149">
        <v>0</v>
      </c>
      <c r="I45" s="149">
        <v>0</v>
      </c>
      <c r="J45" s="149">
        <v>0</v>
      </c>
      <c r="K45" s="149">
        <v>0</v>
      </c>
      <c r="L45" s="149">
        <v>15</v>
      </c>
      <c r="M45" s="149">
        <v>13</v>
      </c>
      <c r="N45" s="149">
        <v>61</v>
      </c>
      <c r="O45" s="149">
        <v>1</v>
      </c>
      <c r="S45" s="74"/>
      <c r="T45" s="74"/>
      <c r="U45" s="74"/>
      <c r="V45" s="74"/>
      <c r="W45" s="74"/>
      <c r="X45" s="74"/>
      <c r="Y45" s="74"/>
      <c r="Z45" s="74"/>
      <c r="AA45" s="74"/>
      <c r="AB45" s="74"/>
    </row>
    <row r="46" spans="1:31" s="75" customFormat="1" x14ac:dyDescent="0.25">
      <c r="A46" s="38"/>
      <c r="B46" s="46" t="s">
        <v>12</v>
      </c>
      <c r="C46" s="54"/>
      <c r="D46" s="54">
        <f t="shared" ref="D46:N46" si="4">SUM(D41:D45)</f>
        <v>54</v>
      </c>
      <c r="E46" s="54">
        <f t="shared" si="4"/>
        <v>36</v>
      </c>
      <c r="F46" s="54">
        <f t="shared" si="4"/>
        <v>85</v>
      </c>
      <c r="G46" s="54">
        <f t="shared" si="4"/>
        <v>785</v>
      </c>
      <c r="H46" s="54">
        <f t="shared" si="4"/>
        <v>0</v>
      </c>
      <c r="I46" s="54">
        <f t="shared" si="4"/>
        <v>61</v>
      </c>
      <c r="J46" s="54">
        <f t="shared" si="4"/>
        <v>12</v>
      </c>
      <c r="K46" s="54">
        <f t="shared" si="4"/>
        <v>0</v>
      </c>
      <c r="L46" s="54">
        <f t="shared" si="4"/>
        <v>105</v>
      </c>
      <c r="M46" s="54">
        <f t="shared" si="4"/>
        <v>97</v>
      </c>
      <c r="N46" s="54">
        <f t="shared" si="4"/>
        <v>413</v>
      </c>
      <c r="O46" s="54">
        <v>1.4</v>
      </c>
      <c r="P46" s="73"/>
      <c r="Q46" s="74"/>
      <c r="R46" s="74"/>
      <c r="S46" s="74"/>
      <c r="T46" s="76"/>
      <c r="U46" s="76"/>
      <c r="V46" s="76"/>
      <c r="W46" s="76"/>
      <c r="X46" s="76"/>
      <c r="Y46" s="76"/>
      <c r="Z46" s="76"/>
      <c r="AA46" s="76"/>
      <c r="AB46" s="76"/>
      <c r="AC46" s="74"/>
      <c r="AD46" s="74"/>
      <c r="AE46" s="74"/>
    </row>
    <row r="47" spans="1:31" s="75" customFormat="1" x14ac:dyDescent="0.25">
      <c r="A47" s="38"/>
      <c r="B47" s="84" t="s">
        <v>69</v>
      </c>
      <c r="C47" s="85"/>
      <c r="D47" s="86">
        <f t="shared" ref="D47:N47" si="5">D39+D46</f>
        <v>65</v>
      </c>
      <c r="E47" s="86">
        <f t="shared" si="5"/>
        <v>46</v>
      </c>
      <c r="F47" s="86">
        <f t="shared" si="5"/>
        <v>174</v>
      </c>
      <c r="G47" s="86">
        <f t="shared" si="5"/>
        <v>1256</v>
      </c>
      <c r="H47" s="86">
        <f t="shared" si="5"/>
        <v>0</v>
      </c>
      <c r="I47" s="86">
        <f t="shared" si="5"/>
        <v>61</v>
      </c>
      <c r="J47" s="86">
        <f t="shared" si="5"/>
        <v>24</v>
      </c>
      <c r="K47" s="86">
        <f t="shared" si="5"/>
        <v>4</v>
      </c>
      <c r="L47" s="86">
        <f t="shared" si="5"/>
        <v>284</v>
      </c>
      <c r="M47" s="86">
        <f t="shared" si="5"/>
        <v>172</v>
      </c>
      <c r="N47" s="86">
        <f t="shared" si="5"/>
        <v>760</v>
      </c>
      <c r="O47" s="54">
        <f>SUM(O42:O46)</f>
        <v>7.4</v>
      </c>
      <c r="P47" s="78"/>
      <c r="Q47" s="48"/>
      <c r="R47" s="78"/>
      <c r="S47" s="76"/>
      <c r="T47" s="74"/>
      <c r="U47" s="74"/>
      <c r="V47" s="74"/>
      <c r="W47" s="74"/>
      <c r="X47" s="74"/>
      <c r="Y47" s="74"/>
      <c r="Z47" s="74"/>
      <c r="AA47" s="74"/>
      <c r="AB47" s="74"/>
      <c r="AC47" s="35"/>
      <c r="AD47" s="74"/>
      <c r="AE47" s="74"/>
    </row>
    <row r="48" spans="1:31" s="75" customFormat="1" x14ac:dyDescent="0.25">
      <c r="A48" s="65"/>
      <c r="B48" s="56"/>
      <c r="C48" s="70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73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</row>
    <row r="49" spans="1:31" s="75" customFormat="1" x14ac:dyDescent="0.25">
      <c r="A49" s="65"/>
      <c r="B49" s="56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73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</row>
    <row r="50" spans="1:31" s="75" customFormat="1" x14ac:dyDescent="0.25">
      <c r="A50" s="71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59"/>
      <c r="P50" s="73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</row>
    <row r="51" spans="1:31" s="76" customFormat="1" x14ac:dyDescent="0.25">
      <c r="A51" s="65"/>
      <c r="B51" s="56"/>
      <c r="C51" s="70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133"/>
      <c r="S51" s="74"/>
      <c r="T51" s="74"/>
      <c r="U51" s="74"/>
      <c r="V51" s="74"/>
      <c r="W51" s="74"/>
      <c r="X51" s="74"/>
      <c r="Y51" s="74"/>
      <c r="Z51" s="74"/>
      <c r="AA51" s="74"/>
      <c r="AB51" s="74"/>
    </row>
    <row r="52" spans="1:31" s="75" customFormat="1" x14ac:dyDescent="0.25">
      <c r="A52" s="65"/>
      <c r="B52" s="56"/>
      <c r="C52" s="70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73"/>
      <c r="Q52" s="74"/>
      <c r="R52" s="74"/>
      <c r="S52" s="74"/>
      <c r="T52" s="77"/>
      <c r="U52" s="77"/>
      <c r="V52" s="77"/>
      <c r="W52" s="77"/>
      <c r="X52" s="77"/>
      <c r="Y52" s="77"/>
      <c r="Z52" s="77"/>
      <c r="AA52" s="77"/>
      <c r="AB52" s="77"/>
      <c r="AC52" s="74"/>
      <c r="AD52" s="74"/>
      <c r="AE52" s="74"/>
    </row>
    <row r="53" spans="1:31" s="75" customFormat="1" x14ac:dyDescent="0.25">
      <c r="A53" s="65"/>
      <c r="B53" s="56"/>
      <c r="C53" s="70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73"/>
      <c r="Q53" s="74"/>
      <c r="R53" s="74"/>
      <c r="S53" s="74"/>
      <c r="T53" s="77"/>
      <c r="U53" s="77"/>
      <c r="V53" s="77"/>
      <c r="W53" s="77"/>
      <c r="X53" s="77"/>
      <c r="Y53" s="77"/>
      <c r="Z53" s="77"/>
      <c r="AA53" s="77"/>
      <c r="AB53" s="77"/>
      <c r="AC53" s="74"/>
      <c r="AD53" s="74"/>
      <c r="AE53" s="74"/>
    </row>
    <row r="54" spans="1:31" s="75" customFormat="1" x14ac:dyDescent="0.25">
      <c r="A54" s="65"/>
      <c r="B54" s="56"/>
      <c r="C54" s="70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73"/>
      <c r="Q54" s="74"/>
      <c r="R54" s="74"/>
      <c r="S54" s="79"/>
      <c r="T54" s="80"/>
      <c r="U54" s="80"/>
      <c r="V54" s="80"/>
      <c r="W54" s="80"/>
      <c r="X54" s="80"/>
      <c r="Y54" s="80"/>
      <c r="Z54" s="80"/>
      <c r="AA54" s="80"/>
      <c r="AB54" s="80"/>
      <c r="AC54" s="74"/>
      <c r="AD54" s="74"/>
      <c r="AE54" s="74"/>
    </row>
    <row r="55" spans="1:31" s="75" customFormat="1" x14ac:dyDescent="0.25">
      <c r="A55" s="65"/>
      <c r="B55" s="56"/>
      <c r="C55" s="70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73"/>
      <c r="Q55" s="74"/>
      <c r="R55" s="74"/>
      <c r="S55" s="79"/>
      <c r="T55" s="80"/>
      <c r="U55" s="80"/>
      <c r="V55" s="80"/>
      <c r="W55" s="80"/>
      <c r="X55" s="80"/>
      <c r="Y55" s="80"/>
      <c r="Z55" s="80"/>
      <c r="AA55" s="80"/>
      <c r="AB55" s="80"/>
      <c r="AC55" s="74"/>
      <c r="AD55" s="74"/>
      <c r="AE55" s="74"/>
    </row>
    <row r="56" spans="1:31" s="75" customFormat="1" x14ac:dyDescent="0.25">
      <c r="A56" s="65"/>
      <c r="B56" s="56"/>
      <c r="C56" s="70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73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</row>
    <row r="57" spans="1:31" ht="30" customHeight="1" x14ac:dyDescent="0.25">
      <c r="A57" s="65"/>
      <c r="B57" s="56"/>
      <c r="C57" s="70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S57" s="10"/>
      <c r="T57" s="10"/>
      <c r="U57" s="170" t="s">
        <v>36</v>
      </c>
      <c r="V57" s="170"/>
      <c r="W57" s="170"/>
      <c r="X57" s="170"/>
      <c r="Y57" s="170"/>
      <c r="Z57" s="35"/>
      <c r="AA57" s="35"/>
      <c r="AB57" s="35"/>
    </row>
    <row r="58" spans="1:31" x14ac:dyDescent="0.25">
      <c r="A58" s="65"/>
      <c r="B58" s="56"/>
      <c r="C58" s="70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</row>
    <row r="59" spans="1:31" x14ac:dyDescent="0.25">
      <c r="A59" s="64"/>
      <c r="B59" s="51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/>
      <c r="P59" s="9"/>
      <c r="Q59" s="10"/>
      <c r="R59" s="9"/>
      <c r="S59" s="3"/>
      <c r="AC59" s="35"/>
    </row>
    <row r="60" spans="1:31" x14ac:dyDescent="0.25">
      <c r="A60" s="135" t="s">
        <v>28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58"/>
    </row>
    <row r="61" spans="1:31" s="2" customFormat="1" x14ac:dyDescent="0.25">
      <c r="A61" s="160" t="s">
        <v>52</v>
      </c>
      <c r="B61" s="162" t="s">
        <v>53</v>
      </c>
      <c r="C61" s="162" t="s">
        <v>54</v>
      </c>
      <c r="D61" s="159" t="s">
        <v>37</v>
      </c>
      <c r="E61" s="159"/>
      <c r="F61" s="159"/>
      <c r="G61" s="162" t="s">
        <v>59</v>
      </c>
      <c r="H61" s="159" t="s">
        <v>55</v>
      </c>
      <c r="I61" s="159"/>
      <c r="J61" s="159"/>
      <c r="K61" s="159"/>
      <c r="L61" s="134" t="s">
        <v>56</v>
      </c>
      <c r="M61" s="134"/>
      <c r="N61" s="134"/>
      <c r="O61" s="135"/>
      <c r="S61" s="1"/>
    </row>
    <row r="62" spans="1:31" s="3" customFormat="1" x14ac:dyDescent="0.25">
      <c r="A62" s="160"/>
      <c r="B62" s="162"/>
      <c r="C62" s="162"/>
      <c r="D62" s="53" t="s">
        <v>38</v>
      </c>
      <c r="E62" s="53" t="s">
        <v>39</v>
      </c>
      <c r="F62" s="53" t="s">
        <v>40</v>
      </c>
      <c r="G62" s="162"/>
      <c r="H62" s="52" t="s">
        <v>1</v>
      </c>
      <c r="I62" s="52" t="s">
        <v>2</v>
      </c>
      <c r="J62" s="52" t="s">
        <v>0</v>
      </c>
      <c r="K62" s="52" t="s">
        <v>3</v>
      </c>
      <c r="L62" s="52" t="s">
        <v>57</v>
      </c>
      <c r="M62" s="52" t="s">
        <v>4</v>
      </c>
      <c r="N62" s="52" t="s">
        <v>58</v>
      </c>
      <c r="O62" s="134"/>
      <c r="S62" s="1"/>
    </row>
    <row r="63" spans="1:31" ht="15.75" thickBot="1" x14ac:dyDescent="0.3">
      <c r="A63" s="63"/>
      <c r="B63" s="131" t="s">
        <v>10</v>
      </c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52" t="s">
        <v>5</v>
      </c>
      <c r="S63" s="2"/>
    </row>
    <row r="64" spans="1:31" s="8" customFormat="1" ht="16.5" thickBot="1" x14ac:dyDescent="0.3">
      <c r="A64" s="151">
        <v>231</v>
      </c>
      <c r="B64" s="145" t="s">
        <v>127</v>
      </c>
      <c r="C64" s="146" t="s">
        <v>128</v>
      </c>
      <c r="D64" s="146">
        <v>10</v>
      </c>
      <c r="E64" s="146">
        <v>16</v>
      </c>
      <c r="F64" s="146">
        <v>69</v>
      </c>
      <c r="G64" s="146">
        <v>429</v>
      </c>
      <c r="H64" s="146">
        <v>0</v>
      </c>
      <c r="I64" s="146">
        <v>1</v>
      </c>
      <c r="J64" s="146">
        <v>14</v>
      </c>
      <c r="K64" s="146">
        <v>4</v>
      </c>
      <c r="L64" s="146">
        <v>56</v>
      </c>
      <c r="M64" s="146">
        <v>43</v>
      </c>
      <c r="N64" s="146">
        <v>245</v>
      </c>
      <c r="O64" s="146">
        <v>3</v>
      </c>
      <c r="P64" s="7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31" ht="16.5" thickBot="1" x14ac:dyDescent="0.3">
      <c r="A65" s="147">
        <v>430</v>
      </c>
      <c r="B65" s="148" t="s">
        <v>129</v>
      </c>
      <c r="C65" s="149">
        <v>200</v>
      </c>
      <c r="D65" s="149">
        <v>5</v>
      </c>
      <c r="E65" s="149">
        <v>5</v>
      </c>
      <c r="F65" s="149">
        <v>8</v>
      </c>
      <c r="G65" s="149">
        <v>58</v>
      </c>
      <c r="H65" s="149">
        <v>0</v>
      </c>
      <c r="I65" s="149">
        <v>1</v>
      </c>
      <c r="J65" s="149">
        <v>0</v>
      </c>
      <c r="K65" s="149">
        <v>0</v>
      </c>
      <c r="L65" s="149">
        <v>113</v>
      </c>
      <c r="M65" s="149">
        <v>186</v>
      </c>
      <c r="N65" s="149">
        <v>99</v>
      </c>
      <c r="O65" s="149">
        <v>18</v>
      </c>
      <c r="T65" s="2"/>
      <c r="U65" s="2"/>
      <c r="V65" s="2"/>
      <c r="W65" s="2"/>
      <c r="X65" s="2"/>
      <c r="Y65" s="2"/>
      <c r="Z65" s="2"/>
      <c r="AA65" s="2"/>
      <c r="AB65" s="2"/>
    </row>
    <row r="66" spans="1:31" x14ac:dyDescent="0.25">
      <c r="A66" s="38"/>
      <c r="B66" s="46" t="s">
        <v>12</v>
      </c>
      <c r="C66" s="54"/>
      <c r="D66" s="54">
        <f t="shared" ref="D66:N66" si="6">SUM(D64:D65)</f>
        <v>15</v>
      </c>
      <c r="E66" s="54">
        <f t="shared" si="6"/>
        <v>21</v>
      </c>
      <c r="F66" s="54">
        <f t="shared" si="6"/>
        <v>77</v>
      </c>
      <c r="G66" s="54">
        <f t="shared" si="6"/>
        <v>487</v>
      </c>
      <c r="H66" s="54">
        <f t="shared" si="6"/>
        <v>0</v>
      </c>
      <c r="I66" s="54">
        <f t="shared" si="6"/>
        <v>2</v>
      </c>
      <c r="J66" s="54">
        <f t="shared" si="6"/>
        <v>14</v>
      </c>
      <c r="K66" s="54">
        <f t="shared" si="6"/>
        <v>4</v>
      </c>
      <c r="L66" s="54">
        <f t="shared" si="6"/>
        <v>169</v>
      </c>
      <c r="M66" s="54">
        <f t="shared" si="6"/>
        <v>229</v>
      </c>
      <c r="N66" s="54">
        <f t="shared" si="6"/>
        <v>344</v>
      </c>
      <c r="O66" s="54">
        <v>21</v>
      </c>
      <c r="S66" s="2"/>
    </row>
    <row r="67" spans="1:31" ht="15.75" thickBot="1" x14ac:dyDescent="0.3">
      <c r="A67" s="63"/>
      <c r="B67" s="131" t="s">
        <v>15</v>
      </c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54"/>
      <c r="T67" s="2"/>
      <c r="U67" s="2"/>
      <c r="V67" s="2"/>
      <c r="W67" s="2"/>
      <c r="X67" s="2"/>
      <c r="Y67" s="2"/>
      <c r="Z67" s="2"/>
      <c r="AA67" s="2"/>
      <c r="AB67" s="2"/>
    </row>
    <row r="68" spans="1:31" s="13" customFormat="1" ht="16.5" thickBot="1" x14ac:dyDescent="0.3">
      <c r="A68" s="144">
        <v>19</v>
      </c>
      <c r="B68" s="145" t="s">
        <v>130</v>
      </c>
      <c r="C68" s="146">
        <v>25</v>
      </c>
      <c r="D68" s="146">
        <v>1</v>
      </c>
      <c r="E68" s="146">
        <v>4</v>
      </c>
      <c r="F68" s="146">
        <v>3</v>
      </c>
      <c r="G68" s="146">
        <v>51</v>
      </c>
      <c r="H68" s="146">
        <v>0</v>
      </c>
      <c r="I68" s="146">
        <v>0</v>
      </c>
      <c r="J68" s="146">
        <v>9</v>
      </c>
      <c r="K68" s="146">
        <v>1</v>
      </c>
      <c r="L68" s="146">
        <v>30</v>
      </c>
      <c r="M68" s="146">
        <v>14</v>
      </c>
      <c r="N68" s="146">
        <v>21</v>
      </c>
      <c r="O68" s="146">
        <v>0</v>
      </c>
      <c r="P68" s="12"/>
      <c r="S68" s="14"/>
      <c r="T68" s="8"/>
      <c r="U68" s="8"/>
      <c r="V68" s="8"/>
      <c r="W68" s="8"/>
      <c r="X68" s="8"/>
      <c r="Y68" s="8"/>
      <c r="Z68" s="8"/>
      <c r="AA68" s="8"/>
      <c r="AB68" s="8"/>
    </row>
    <row r="69" spans="1:31" ht="16.5" thickBot="1" x14ac:dyDescent="0.3">
      <c r="A69" s="147">
        <v>99</v>
      </c>
      <c r="B69" s="148" t="s">
        <v>131</v>
      </c>
      <c r="C69" s="149">
        <v>250</v>
      </c>
      <c r="D69" s="149">
        <v>6</v>
      </c>
      <c r="E69" s="149">
        <v>5</v>
      </c>
      <c r="F69" s="149">
        <v>19</v>
      </c>
      <c r="G69" s="149">
        <v>140</v>
      </c>
      <c r="H69" s="149">
        <v>0</v>
      </c>
      <c r="I69" s="149">
        <v>0</v>
      </c>
      <c r="J69" s="149">
        <v>3</v>
      </c>
      <c r="K69" s="149">
        <v>1</v>
      </c>
      <c r="L69" s="149">
        <v>1</v>
      </c>
      <c r="M69" s="149">
        <v>1</v>
      </c>
      <c r="N69" s="149">
        <v>8</v>
      </c>
      <c r="O69" s="149">
        <v>6</v>
      </c>
      <c r="S69" s="10"/>
      <c r="T69" s="10"/>
      <c r="U69" s="170" t="s">
        <v>36</v>
      </c>
      <c r="V69" s="170"/>
      <c r="W69" s="170"/>
      <c r="X69" s="170"/>
      <c r="Y69" s="170"/>
      <c r="Z69" s="35"/>
      <c r="AA69" s="35"/>
      <c r="AB69" s="35"/>
    </row>
    <row r="70" spans="1:31" s="77" customFormat="1" ht="16.5" thickBot="1" x14ac:dyDescent="0.3">
      <c r="A70" s="147">
        <v>83</v>
      </c>
      <c r="B70" s="148" t="s">
        <v>132</v>
      </c>
      <c r="C70" s="149">
        <v>90</v>
      </c>
      <c r="D70" s="149">
        <v>9</v>
      </c>
      <c r="E70" s="149">
        <v>13</v>
      </c>
      <c r="F70" s="149">
        <v>10</v>
      </c>
      <c r="G70" s="149">
        <v>191</v>
      </c>
      <c r="H70" s="149">
        <v>0</v>
      </c>
      <c r="I70" s="149">
        <v>0</v>
      </c>
      <c r="J70" s="149">
        <v>4</v>
      </c>
      <c r="K70" s="149">
        <v>153</v>
      </c>
      <c r="L70" s="149">
        <v>7</v>
      </c>
      <c r="M70" s="149">
        <v>152</v>
      </c>
      <c r="N70" s="149">
        <v>273</v>
      </c>
      <c r="O70" s="149">
        <v>3</v>
      </c>
      <c r="S70" s="74"/>
      <c r="T70" s="74"/>
      <c r="U70" s="74"/>
      <c r="V70" s="74"/>
      <c r="W70" s="74"/>
      <c r="X70" s="74"/>
      <c r="Y70" s="74"/>
      <c r="Z70" s="74"/>
      <c r="AA70" s="74"/>
      <c r="AB70" s="74"/>
    </row>
    <row r="71" spans="1:31" s="75" customFormat="1" ht="16.5" thickBot="1" x14ac:dyDescent="0.3">
      <c r="A71" s="147">
        <v>326</v>
      </c>
      <c r="B71" s="148" t="s">
        <v>133</v>
      </c>
      <c r="C71" s="149">
        <v>150</v>
      </c>
      <c r="D71" s="149">
        <v>6</v>
      </c>
      <c r="E71" s="149">
        <v>10</v>
      </c>
      <c r="F71" s="149">
        <v>10</v>
      </c>
      <c r="G71" s="149">
        <v>298</v>
      </c>
      <c r="H71" s="149">
        <v>0</v>
      </c>
      <c r="I71" s="149">
        <v>0</v>
      </c>
      <c r="J71" s="149">
        <v>0</v>
      </c>
      <c r="K71" s="149">
        <v>0</v>
      </c>
      <c r="L71" s="149">
        <v>1</v>
      </c>
      <c r="M71" s="149">
        <v>12</v>
      </c>
      <c r="N71" s="149">
        <v>70</v>
      </c>
      <c r="O71" s="149">
        <v>1</v>
      </c>
      <c r="P71" s="73"/>
      <c r="Q71" s="74"/>
      <c r="R71" s="74"/>
      <c r="S71" s="74"/>
      <c r="T71" s="76"/>
      <c r="U71" s="76"/>
      <c r="V71" s="76"/>
      <c r="W71" s="76"/>
      <c r="X71" s="76"/>
      <c r="Y71" s="76"/>
      <c r="Z71" s="76"/>
      <c r="AA71" s="76"/>
      <c r="AB71" s="76"/>
      <c r="AC71" s="74"/>
      <c r="AD71" s="74"/>
      <c r="AE71" s="74"/>
    </row>
    <row r="72" spans="1:31" s="75" customFormat="1" ht="16.5" thickBot="1" x14ac:dyDescent="0.3">
      <c r="A72" s="147">
        <v>401</v>
      </c>
      <c r="B72" s="148" t="s">
        <v>134</v>
      </c>
      <c r="C72" s="149">
        <v>200</v>
      </c>
      <c r="D72" s="149">
        <v>0</v>
      </c>
      <c r="E72" s="149">
        <v>0</v>
      </c>
      <c r="F72" s="149">
        <v>22</v>
      </c>
      <c r="G72" s="149">
        <v>95</v>
      </c>
      <c r="H72" s="149">
        <v>0</v>
      </c>
      <c r="I72" s="149">
        <v>0</v>
      </c>
      <c r="J72" s="149">
        <v>4</v>
      </c>
      <c r="K72" s="149">
        <v>0</v>
      </c>
      <c r="L72" s="149">
        <v>20</v>
      </c>
      <c r="M72" s="149">
        <v>0</v>
      </c>
      <c r="N72" s="149">
        <v>12</v>
      </c>
      <c r="O72" s="149">
        <v>0</v>
      </c>
      <c r="P72" s="78"/>
      <c r="Q72" s="48"/>
      <c r="R72" s="78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35"/>
      <c r="AD72" s="74"/>
      <c r="AE72" s="74"/>
    </row>
    <row r="73" spans="1:31" s="75" customFormat="1" ht="16.5" thickBot="1" x14ac:dyDescent="0.3">
      <c r="A73" s="147" t="s">
        <v>110</v>
      </c>
      <c r="B73" s="148" t="s">
        <v>125</v>
      </c>
      <c r="C73" s="149">
        <v>45</v>
      </c>
      <c r="D73" s="149">
        <v>27</v>
      </c>
      <c r="E73" s="149">
        <v>0</v>
      </c>
      <c r="F73" s="149">
        <v>18</v>
      </c>
      <c r="G73" s="149">
        <v>85</v>
      </c>
      <c r="H73" s="149">
        <v>0</v>
      </c>
      <c r="I73" s="149">
        <v>0</v>
      </c>
      <c r="J73" s="149">
        <v>0</v>
      </c>
      <c r="K73" s="149">
        <v>0</v>
      </c>
      <c r="L73" s="149">
        <v>15</v>
      </c>
      <c r="M73" s="149">
        <v>13</v>
      </c>
      <c r="N73" s="149">
        <v>61</v>
      </c>
      <c r="O73" s="149">
        <v>1</v>
      </c>
      <c r="P73" s="78"/>
      <c r="Q73" s="48"/>
      <c r="R73" s="78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35"/>
      <c r="AD73" s="74"/>
      <c r="AE73" s="74"/>
    </row>
    <row r="74" spans="1:31" s="75" customFormat="1" x14ac:dyDescent="0.25">
      <c r="A74" s="38"/>
      <c r="B74" s="46" t="s">
        <v>12</v>
      </c>
      <c r="C74" s="54"/>
      <c r="D74" s="54">
        <f t="shared" ref="D74:N74" si="7">SUM(D68:D73)</f>
        <v>49</v>
      </c>
      <c r="E74" s="54">
        <f t="shared" si="7"/>
        <v>32</v>
      </c>
      <c r="F74" s="54">
        <f t="shared" si="7"/>
        <v>82</v>
      </c>
      <c r="G74" s="54">
        <f t="shared" si="7"/>
        <v>860</v>
      </c>
      <c r="H74" s="54">
        <f t="shared" si="7"/>
        <v>0</v>
      </c>
      <c r="I74" s="54">
        <f t="shared" si="7"/>
        <v>0</v>
      </c>
      <c r="J74" s="54">
        <f t="shared" si="7"/>
        <v>20</v>
      </c>
      <c r="K74" s="54">
        <f t="shared" si="7"/>
        <v>155</v>
      </c>
      <c r="L74" s="54">
        <f t="shared" si="7"/>
        <v>74</v>
      </c>
      <c r="M74" s="54">
        <f t="shared" si="7"/>
        <v>192</v>
      </c>
      <c r="N74" s="54">
        <f t="shared" si="7"/>
        <v>445</v>
      </c>
      <c r="O74" s="54">
        <v>1.4</v>
      </c>
      <c r="P74" s="73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</row>
    <row r="75" spans="1:31" s="76" customFormat="1" x14ac:dyDescent="0.25">
      <c r="A75" s="38"/>
      <c r="B75" s="84" t="s">
        <v>69</v>
      </c>
      <c r="C75" s="85"/>
      <c r="D75" s="86">
        <f t="shared" ref="D75:N75" si="8">D66+D74</f>
        <v>64</v>
      </c>
      <c r="E75" s="86">
        <f t="shared" si="8"/>
        <v>53</v>
      </c>
      <c r="F75" s="86">
        <f t="shared" si="8"/>
        <v>159</v>
      </c>
      <c r="G75" s="86">
        <f t="shared" si="8"/>
        <v>1347</v>
      </c>
      <c r="H75" s="86">
        <f t="shared" si="8"/>
        <v>0</v>
      </c>
      <c r="I75" s="86">
        <f t="shared" si="8"/>
        <v>2</v>
      </c>
      <c r="J75" s="86">
        <f t="shared" si="8"/>
        <v>34</v>
      </c>
      <c r="K75" s="86">
        <f t="shared" si="8"/>
        <v>159</v>
      </c>
      <c r="L75" s="86">
        <f t="shared" si="8"/>
        <v>243</v>
      </c>
      <c r="M75" s="86">
        <f t="shared" si="8"/>
        <v>421</v>
      </c>
      <c r="N75" s="86">
        <f t="shared" si="8"/>
        <v>789</v>
      </c>
      <c r="O75" s="54">
        <f>SUM(O69:O74)</f>
        <v>12.4</v>
      </c>
      <c r="S75" s="74"/>
      <c r="T75" s="74"/>
      <c r="U75" s="74"/>
      <c r="V75" s="74"/>
      <c r="W75" s="74"/>
      <c r="X75" s="74"/>
      <c r="Y75" s="74"/>
      <c r="Z75" s="74"/>
      <c r="AA75" s="74"/>
      <c r="AB75" s="74"/>
    </row>
    <row r="76" spans="1:31" s="75" customFormat="1" x14ac:dyDescent="0.25">
      <c r="A76" s="65"/>
      <c r="B76" s="56"/>
      <c r="C76" s="70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73"/>
      <c r="Q76" s="74"/>
      <c r="R76" s="74"/>
      <c r="S76" s="74"/>
      <c r="T76" s="77"/>
      <c r="U76" s="77"/>
      <c r="V76" s="77"/>
      <c r="W76" s="77"/>
      <c r="X76" s="77"/>
      <c r="Y76" s="77"/>
      <c r="Z76" s="77"/>
      <c r="AA76" s="77"/>
      <c r="AB76" s="77"/>
      <c r="AC76" s="74"/>
      <c r="AD76" s="74"/>
      <c r="AE76" s="74"/>
    </row>
    <row r="77" spans="1:31" s="75" customFormat="1" x14ac:dyDescent="0.25">
      <c r="A77" s="65"/>
      <c r="B77" s="56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73"/>
      <c r="Q77" s="74"/>
      <c r="R77" s="74"/>
      <c r="S77" s="77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</row>
    <row r="78" spans="1:31" s="75" customFormat="1" x14ac:dyDescent="0.25">
      <c r="A78" s="71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59"/>
      <c r="P78" s="73"/>
      <c r="Q78" s="74"/>
      <c r="R78" s="74"/>
      <c r="S78" s="77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</row>
    <row r="79" spans="1:31" s="75" customFormat="1" x14ac:dyDescent="0.25">
      <c r="A79" s="65"/>
      <c r="B79" s="56"/>
      <c r="C79" s="70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133"/>
      <c r="P79" s="73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</row>
    <row r="80" spans="1:31" s="75" customFormat="1" ht="30" customHeight="1" x14ac:dyDescent="0.25">
      <c r="A80" s="65"/>
      <c r="B80" s="56"/>
      <c r="C80" s="70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73"/>
      <c r="Q80" s="74"/>
      <c r="R80" s="74"/>
      <c r="S80" s="48"/>
      <c r="T80" s="48"/>
      <c r="U80" s="176"/>
      <c r="V80" s="176"/>
      <c r="W80" s="176"/>
      <c r="X80" s="176"/>
      <c r="Y80" s="176"/>
      <c r="Z80" s="35"/>
      <c r="AA80" s="35"/>
      <c r="AB80" s="35"/>
      <c r="AC80" s="74"/>
      <c r="AD80" s="74"/>
      <c r="AE80" s="74"/>
    </row>
    <row r="81" spans="1:31" s="75" customFormat="1" x14ac:dyDescent="0.25">
      <c r="A81" s="65"/>
      <c r="B81" s="56"/>
      <c r="C81" s="70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73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</row>
    <row r="82" spans="1:31" s="3" customFormat="1" x14ac:dyDescent="0.25">
      <c r="A82" s="65"/>
      <c r="B82" s="56"/>
      <c r="C82" s="70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31" x14ac:dyDescent="0.25">
      <c r="A83" s="65"/>
      <c r="B83" s="56"/>
      <c r="C83" s="70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T83" s="2"/>
      <c r="U83" s="2"/>
      <c r="V83" s="2"/>
      <c r="W83" s="2"/>
      <c r="X83" s="2"/>
      <c r="Y83" s="2"/>
      <c r="Z83" s="2"/>
      <c r="AA83" s="2"/>
      <c r="AB83" s="2"/>
    </row>
    <row r="84" spans="1:31" x14ac:dyDescent="0.25">
      <c r="A84" s="65"/>
      <c r="B84" s="56"/>
      <c r="C84" s="70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S84" s="2"/>
      <c r="T84" s="3"/>
      <c r="U84" s="3"/>
      <c r="V84" s="3"/>
      <c r="W84" s="3"/>
      <c r="X84" s="3"/>
      <c r="Y84" s="3"/>
      <c r="Z84" s="3"/>
      <c r="AA84" s="3"/>
      <c r="AB84" s="3"/>
    </row>
    <row r="85" spans="1:31" x14ac:dyDescent="0.25">
      <c r="A85" s="65"/>
      <c r="B85" s="56"/>
      <c r="C85" s="70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9"/>
      <c r="Q85" s="10"/>
      <c r="R85" s="9"/>
      <c r="AC85" s="35"/>
    </row>
    <row r="86" spans="1:31" ht="54" customHeight="1" x14ac:dyDescent="0.25">
      <c r="A86" s="65"/>
      <c r="B86" s="56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</row>
    <row r="87" spans="1:31" x14ac:dyDescent="0.25">
      <c r="A87" s="65"/>
      <c r="B87" s="56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S87" s="3"/>
    </row>
    <row r="88" spans="1:31" s="3" customFormat="1" x14ac:dyDescent="0.25">
      <c r="A88" s="135" t="s">
        <v>29</v>
      </c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59"/>
    </row>
    <row r="89" spans="1:31" x14ac:dyDescent="0.25">
      <c r="A89" s="160" t="s">
        <v>52</v>
      </c>
      <c r="B89" s="162" t="s">
        <v>53</v>
      </c>
      <c r="C89" s="162" t="s">
        <v>54</v>
      </c>
      <c r="D89" s="159" t="s">
        <v>37</v>
      </c>
      <c r="E89" s="159"/>
      <c r="F89" s="159"/>
      <c r="G89" s="162" t="s">
        <v>59</v>
      </c>
      <c r="H89" s="159" t="s">
        <v>55</v>
      </c>
      <c r="I89" s="159"/>
      <c r="J89" s="159"/>
      <c r="K89" s="159"/>
      <c r="L89" s="134" t="s">
        <v>56</v>
      </c>
      <c r="M89" s="134"/>
      <c r="N89" s="134"/>
      <c r="O89" s="135"/>
    </row>
    <row r="90" spans="1:31" x14ac:dyDescent="0.25">
      <c r="A90" s="160"/>
      <c r="B90" s="162"/>
      <c r="C90" s="162"/>
      <c r="D90" s="53" t="s">
        <v>38</v>
      </c>
      <c r="E90" s="53" t="s">
        <v>39</v>
      </c>
      <c r="F90" s="53" t="s">
        <v>40</v>
      </c>
      <c r="G90" s="162"/>
      <c r="H90" s="55" t="s">
        <v>1</v>
      </c>
      <c r="I90" s="55" t="s">
        <v>2</v>
      </c>
      <c r="J90" s="55" t="s">
        <v>0</v>
      </c>
      <c r="K90" s="55" t="s">
        <v>3</v>
      </c>
      <c r="L90" s="55" t="s">
        <v>57</v>
      </c>
      <c r="M90" s="55" t="s">
        <v>4</v>
      </c>
      <c r="N90" s="55" t="s">
        <v>58</v>
      </c>
      <c r="O90" s="134"/>
      <c r="S90" s="3"/>
    </row>
    <row r="91" spans="1:31" ht="15.75" thickBot="1" x14ac:dyDescent="0.3">
      <c r="A91" s="63"/>
      <c r="B91" s="131" t="s">
        <v>10</v>
      </c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55" t="s">
        <v>5</v>
      </c>
      <c r="T91" s="2"/>
      <c r="U91" s="2"/>
      <c r="V91" s="2"/>
      <c r="W91" s="2"/>
      <c r="X91" s="2"/>
      <c r="Y91" s="2"/>
      <c r="Z91" s="2"/>
      <c r="AA91" s="2"/>
      <c r="AB91" s="2"/>
    </row>
    <row r="92" spans="1:31" s="2" customFormat="1" ht="16.5" thickBot="1" x14ac:dyDescent="0.3">
      <c r="A92" s="144">
        <v>275</v>
      </c>
      <c r="B92" s="145" t="s">
        <v>135</v>
      </c>
      <c r="C92" s="146">
        <v>200</v>
      </c>
      <c r="D92" s="146">
        <v>4</v>
      </c>
      <c r="E92" s="146">
        <v>3</v>
      </c>
      <c r="F92" s="146">
        <v>24</v>
      </c>
      <c r="G92" s="146">
        <v>134</v>
      </c>
      <c r="H92" s="146">
        <v>0</v>
      </c>
      <c r="I92" s="146">
        <v>1</v>
      </c>
      <c r="J92" s="146">
        <v>0</v>
      </c>
      <c r="K92" s="146">
        <v>0</v>
      </c>
      <c r="L92" s="146">
        <v>160</v>
      </c>
      <c r="M92" s="146">
        <v>91</v>
      </c>
      <c r="N92" s="146">
        <v>15</v>
      </c>
      <c r="O92" s="146">
        <v>1</v>
      </c>
      <c r="T92" s="3"/>
      <c r="U92" s="3"/>
      <c r="V92" s="3"/>
      <c r="W92" s="3"/>
      <c r="X92" s="3"/>
      <c r="Y92" s="3"/>
      <c r="Z92" s="3"/>
      <c r="AA92" s="3"/>
      <c r="AB92" s="3"/>
    </row>
    <row r="93" spans="1:31" s="3" customFormat="1" ht="16.5" thickBot="1" x14ac:dyDescent="0.3">
      <c r="A93" s="147">
        <v>377</v>
      </c>
      <c r="B93" s="148" t="s">
        <v>136</v>
      </c>
      <c r="C93" s="149">
        <v>200</v>
      </c>
      <c r="D93" s="149">
        <v>0</v>
      </c>
      <c r="E93" s="149">
        <v>0</v>
      </c>
      <c r="F93" s="149">
        <v>15</v>
      </c>
      <c r="G93" s="149">
        <v>58</v>
      </c>
      <c r="H93" s="149">
        <v>0</v>
      </c>
      <c r="I93" s="149">
        <v>0</v>
      </c>
      <c r="J93" s="149">
        <v>0</v>
      </c>
      <c r="K93" s="149">
        <v>0</v>
      </c>
      <c r="L93" s="149">
        <v>10</v>
      </c>
      <c r="M93" s="149">
        <v>3</v>
      </c>
      <c r="N93" s="149">
        <v>0</v>
      </c>
      <c r="O93" s="149">
        <v>0</v>
      </c>
      <c r="T93" s="1"/>
      <c r="U93" s="1"/>
      <c r="V93" s="1"/>
      <c r="W93" s="1"/>
      <c r="X93" s="1"/>
      <c r="Y93" s="1"/>
      <c r="Z93" s="1"/>
      <c r="AA93" s="1"/>
      <c r="AB93" s="1"/>
    </row>
    <row r="94" spans="1:31" s="68" customFormat="1" ht="16.5" thickBot="1" x14ac:dyDescent="0.3">
      <c r="A94" s="147" t="s">
        <v>110</v>
      </c>
      <c r="B94" s="148" t="s">
        <v>111</v>
      </c>
      <c r="C94" s="149">
        <v>45</v>
      </c>
      <c r="D94" s="149">
        <v>4</v>
      </c>
      <c r="E94" s="149">
        <v>1</v>
      </c>
      <c r="F94" s="149">
        <v>25</v>
      </c>
      <c r="G94" s="149">
        <v>126</v>
      </c>
      <c r="H94" s="149">
        <v>0</v>
      </c>
      <c r="I94" s="149">
        <v>0</v>
      </c>
      <c r="J94" s="149">
        <v>8</v>
      </c>
      <c r="K94" s="149">
        <v>3</v>
      </c>
      <c r="L94" s="149">
        <v>33</v>
      </c>
      <c r="M94" s="149">
        <v>27</v>
      </c>
      <c r="N94" s="149">
        <v>144</v>
      </c>
      <c r="O94" s="149">
        <v>2</v>
      </c>
      <c r="P94" s="67"/>
      <c r="U94" s="178" t="s">
        <v>36</v>
      </c>
      <c r="V94" s="178"/>
      <c r="W94" s="178"/>
      <c r="X94" s="178"/>
      <c r="Y94" s="178"/>
      <c r="Z94" s="69"/>
      <c r="AA94" s="69"/>
      <c r="AB94" s="69"/>
    </row>
    <row r="95" spans="1:31" s="2" customFormat="1" x14ac:dyDescent="0.25">
      <c r="A95" s="38"/>
      <c r="B95" s="46" t="s">
        <v>12</v>
      </c>
      <c r="C95" s="54"/>
      <c r="D95" s="54">
        <f t="shared" ref="D95:N95" si="9">SUM(D92:D94)</f>
        <v>8</v>
      </c>
      <c r="E95" s="54">
        <f t="shared" si="9"/>
        <v>4</v>
      </c>
      <c r="F95" s="54">
        <f t="shared" si="9"/>
        <v>64</v>
      </c>
      <c r="G95" s="54">
        <f t="shared" si="9"/>
        <v>318</v>
      </c>
      <c r="H95" s="54">
        <f t="shared" si="9"/>
        <v>0</v>
      </c>
      <c r="I95" s="54">
        <f t="shared" si="9"/>
        <v>1</v>
      </c>
      <c r="J95" s="54">
        <f t="shared" si="9"/>
        <v>8</v>
      </c>
      <c r="K95" s="54">
        <f t="shared" si="9"/>
        <v>3</v>
      </c>
      <c r="L95" s="54">
        <f t="shared" si="9"/>
        <v>203</v>
      </c>
      <c r="M95" s="54">
        <f t="shared" si="9"/>
        <v>121</v>
      </c>
      <c r="N95" s="54">
        <f t="shared" si="9"/>
        <v>159</v>
      </c>
      <c r="O95" s="54">
        <v>3</v>
      </c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31" s="3" customFormat="1" ht="15.75" thickBot="1" x14ac:dyDescent="0.3">
      <c r="A96" s="63"/>
      <c r="B96" s="131" t="s">
        <v>15</v>
      </c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54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31" ht="16.5" thickBot="1" x14ac:dyDescent="0.3">
      <c r="A97" s="144">
        <v>120</v>
      </c>
      <c r="B97" s="145" t="s">
        <v>137</v>
      </c>
      <c r="C97" s="146">
        <v>50</v>
      </c>
      <c r="D97" s="146">
        <v>1</v>
      </c>
      <c r="E97" s="146">
        <v>4</v>
      </c>
      <c r="F97" s="146">
        <v>3</v>
      </c>
      <c r="G97" s="146">
        <v>51</v>
      </c>
      <c r="H97" s="146">
        <v>0</v>
      </c>
      <c r="I97" s="146">
        <v>0</v>
      </c>
      <c r="J97" s="146">
        <v>33</v>
      </c>
      <c r="K97" s="146">
        <v>4</v>
      </c>
      <c r="L97" s="146">
        <v>99</v>
      </c>
      <c r="M97" s="146">
        <v>46</v>
      </c>
      <c r="N97" s="146">
        <v>68</v>
      </c>
      <c r="O97" s="146">
        <v>1</v>
      </c>
    </row>
    <row r="98" spans="1:31" s="75" customFormat="1" ht="16.5" thickBot="1" x14ac:dyDescent="0.3">
      <c r="A98" s="147"/>
      <c r="B98" s="148" t="s">
        <v>138</v>
      </c>
      <c r="C98" s="149" t="s">
        <v>120</v>
      </c>
      <c r="D98" s="149">
        <v>5</v>
      </c>
      <c r="E98" s="149">
        <v>7</v>
      </c>
      <c r="F98" s="149">
        <v>26</v>
      </c>
      <c r="G98" s="149">
        <v>192</v>
      </c>
      <c r="H98" s="149">
        <v>0</v>
      </c>
      <c r="I98" s="149">
        <v>10</v>
      </c>
      <c r="J98" s="149">
        <v>8</v>
      </c>
      <c r="K98" s="149">
        <v>0</v>
      </c>
      <c r="L98" s="149">
        <v>70</v>
      </c>
      <c r="M98" s="149">
        <v>31</v>
      </c>
      <c r="N98" s="149">
        <v>251</v>
      </c>
      <c r="O98" s="149">
        <v>1</v>
      </c>
      <c r="P98" s="73"/>
      <c r="Q98" s="74"/>
      <c r="R98" s="74"/>
      <c r="S98" s="76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</row>
    <row r="99" spans="1:31" s="75" customFormat="1" ht="16.5" thickBot="1" x14ac:dyDescent="0.3">
      <c r="A99" s="147">
        <v>903</v>
      </c>
      <c r="B99" s="148" t="s">
        <v>139</v>
      </c>
      <c r="C99" s="149">
        <v>150</v>
      </c>
      <c r="D99" s="149">
        <v>5</v>
      </c>
      <c r="E99" s="149">
        <v>5</v>
      </c>
      <c r="F99" s="149">
        <v>38</v>
      </c>
      <c r="G99" s="149">
        <v>211</v>
      </c>
      <c r="H99" s="149">
        <v>0</v>
      </c>
      <c r="I99" s="149">
        <v>1</v>
      </c>
      <c r="J99" s="149">
        <v>0</v>
      </c>
      <c r="K99" s="149">
        <v>0</v>
      </c>
      <c r="L99" s="149">
        <v>1</v>
      </c>
      <c r="M99" s="149">
        <v>0</v>
      </c>
      <c r="N99" s="149">
        <v>198</v>
      </c>
      <c r="O99" s="149">
        <v>0</v>
      </c>
      <c r="P99" s="73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</row>
    <row r="100" spans="1:31" s="75" customFormat="1" ht="32.25" thickBot="1" x14ac:dyDescent="0.3">
      <c r="A100" s="147">
        <v>134</v>
      </c>
      <c r="B100" s="148" t="s">
        <v>140</v>
      </c>
      <c r="C100" s="149">
        <v>80</v>
      </c>
      <c r="D100" s="149">
        <v>1</v>
      </c>
      <c r="E100" s="149">
        <v>7</v>
      </c>
      <c r="F100" s="149">
        <v>3</v>
      </c>
      <c r="G100" s="149">
        <v>217</v>
      </c>
      <c r="H100" s="149">
        <v>0</v>
      </c>
      <c r="I100" s="149">
        <v>3</v>
      </c>
      <c r="J100" s="149">
        <v>0</v>
      </c>
      <c r="K100" s="149">
        <v>0</v>
      </c>
      <c r="L100" s="149">
        <v>10</v>
      </c>
      <c r="M100" s="149">
        <v>19</v>
      </c>
      <c r="N100" s="148">
        <v>5</v>
      </c>
      <c r="O100" s="149">
        <v>0</v>
      </c>
      <c r="P100" s="73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</row>
    <row r="101" spans="1:31" s="75" customFormat="1" ht="16.5" thickBot="1" x14ac:dyDescent="0.3">
      <c r="A101" s="147">
        <v>442</v>
      </c>
      <c r="B101" s="148" t="s">
        <v>141</v>
      </c>
      <c r="C101" s="149">
        <v>200</v>
      </c>
      <c r="D101" s="149">
        <v>1</v>
      </c>
      <c r="E101" s="149">
        <v>0</v>
      </c>
      <c r="F101" s="149">
        <v>20</v>
      </c>
      <c r="G101" s="149">
        <v>92</v>
      </c>
      <c r="H101" s="149">
        <v>0</v>
      </c>
      <c r="I101" s="149">
        <v>0</v>
      </c>
      <c r="J101" s="149">
        <v>80</v>
      </c>
      <c r="K101" s="149">
        <v>0</v>
      </c>
      <c r="L101" s="149">
        <v>36</v>
      </c>
      <c r="M101" s="149">
        <v>0</v>
      </c>
      <c r="N101" s="149">
        <v>26</v>
      </c>
      <c r="O101" s="149">
        <v>6</v>
      </c>
      <c r="P101" s="73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</row>
    <row r="102" spans="1:31" s="75" customFormat="1" ht="16.5" thickBot="1" x14ac:dyDescent="0.3">
      <c r="A102" s="147" t="s">
        <v>110</v>
      </c>
      <c r="B102" s="148" t="s">
        <v>125</v>
      </c>
      <c r="C102" s="149">
        <v>45</v>
      </c>
      <c r="D102" s="149">
        <v>27</v>
      </c>
      <c r="E102" s="149">
        <v>0</v>
      </c>
      <c r="F102" s="149">
        <v>18</v>
      </c>
      <c r="G102" s="149">
        <v>85</v>
      </c>
      <c r="H102" s="149">
        <v>0</v>
      </c>
      <c r="I102" s="149">
        <v>0</v>
      </c>
      <c r="J102" s="149">
        <v>0</v>
      </c>
      <c r="K102" s="149">
        <v>0</v>
      </c>
      <c r="L102" s="149">
        <v>15</v>
      </c>
      <c r="M102" s="149">
        <v>13</v>
      </c>
      <c r="N102" s="149">
        <v>61</v>
      </c>
      <c r="O102" s="149">
        <v>1</v>
      </c>
      <c r="P102" s="73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</row>
    <row r="103" spans="1:31" s="75" customFormat="1" x14ac:dyDescent="0.25">
      <c r="A103" s="38"/>
      <c r="B103" s="46" t="s">
        <v>12</v>
      </c>
      <c r="C103" s="54"/>
      <c r="D103" s="54">
        <f t="shared" ref="D103:N103" si="10">SUM(D97:D102)</f>
        <v>40</v>
      </c>
      <c r="E103" s="54">
        <f t="shared" si="10"/>
        <v>23</v>
      </c>
      <c r="F103" s="54">
        <f t="shared" si="10"/>
        <v>108</v>
      </c>
      <c r="G103" s="54">
        <f t="shared" si="10"/>
        <v>848</v>
      </c>
      <c r="H103" s="54">
        <f t="shared" si="10"/>
        <v>0</v>
      </c>
      <c r="I103" s="54">
        <f t="shared" si="10"/>
        <v>14</v>
      </c>
      <c r="J103" s="54">
        <f t="shared" si="10"/>
        <v>121</v>
      </c>
      <c r="K103" s="54">
        <f t="shared" si="10"/>
        <v>4</v>
      </c>
      <c r="L103" s="54">
        <f t="shared" si="10"/>
        <v>231</v>
      </c>
      <c r="M103" s="54">
        <f t="shared" si="10"/>
        <v>109</v>
      </c>
      <c r="N103" s="54">
        <f t="shared" si="10"/>
        <v>609</v>
      </c>
      <c r="O103" s="54">
        <v>1.4</v>
      </c>
      <c r="P103" s="73"/>
      <c r="Q103" s="74"/>
      <c r="R103" s="74"/>
      <c r="S103" s="74"/>
      <c r="T103" s="77"/>
      <c r="U103" s="77"/>
      <c r="V103" s="77"/>
      <c r="W103" s="77"/>
      <c r="X103" s="77"/>
      <c r="Y103" s="77"/>
      <c r="Z103" s="77"/>
      <c r="AA103" s="77"/>
      <c r="AB103" s="77"/>
      <c r="AC103" s="74"/>
      <c r="AD103" s="74"/>
      <c r="AE103" s="74"/>
    </row>
    <row r="104" spans="1:31" s="75" customFormat="1" x14ac:dyDescent="0.25">
      <c r="A104" s="38"/>
      <c r="B104" s="84" t="s">
        <v>69</v>
      </c>
      <c r="C104" s="85"/>
      <c r="D104" s="86">
        <f t="shared" ref="D104:N104" si="11">D95+D103</f>
        <v>48</v>
      </c>
      <c r="E104" s="86">
        <f t="shared" si="11"/>
        <v>27</v>
      </c>
      <c r="F104" s="86">
        <f t="shared" si="11"/>
        <v>172</v>
      </c>
      <c r="G104" s="86">
        <f t="shared" si="11"/>
        <v>1166</v>
      </c>
      <c r="H104" s="86">
        <f t="shared" si="11"/>
        <v>0</v>
      </c>
      <c r="I104" s="86">
        <f t="shared" si="11"/>
        <v>15</v>
      </c>
      <c r="J104" s="86">
        <f t="shared" si="11"/>
        <v>129</v>
      </c>
      <c r="K104" s="86">
        <f t="shared" si="11"/>
        <v>7</v>
      </c>
      <c r="L104" s="86">
        <f t="shared" si="11"/>
        <v>434</v>
      </c>
      <c r="M104" s="86">
        <f t="shared" si="11"/>
        <v>230</v>
      </c>
      <c r="N104" s="86">
        <f t="shared" si="11"/>
        <v>768</v>
      </c>
      <c r="O104" s="54">
        <f>SUM(O98:O103)</f>
        <v>9.4</v>
      </c>
      <c r="P104" s="73"/>
      <c r="Q104" s="74"/>
      <c r="R104" s="74"/>
      <c r="S104" s="77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</row>
    <row r="105" spans="1:31" s="75" customFormat="1" ht="30" customHeight="1" x14ac:dyDescent="0.25">
      <c r="A105" s="65"/>
      <c r="B105" s="56"/>
      <c r="C105" s="70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73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</row>
    <row r="106" spans="1:31" s="75" customFormat="1" x14ac:dyDescent="0.25">
      <c r="A106" s="65"/>
      <c r="B106" s="56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73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</row>
    <row r="107" spans="1:31" s="75" customFormat="1" x14ac:dyDescent="0.25">
      <c r="A107" s="71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59"/>
      <c r="P107" s="73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</row>
    <row r="108" spans="1:31" s="77" customFormat="1" x14ac:dyDescent="0.25">
      <c r="A108" s="65"/>
      <c r="B108" s="56"/>
      <c r="C108" s="70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72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</row>
    <row r="109" spans="1:31" s="75" customFormat="1" x14ac:dyDescent="0.25">
      <c r="A109" s="65"/>
      <c r="B109" s="56"/>
      <c r="C109" s="70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73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</row>
    <row r="110" spans="1:31" x14ac:dyDescent="0.25">
      <c r="A110" s="65"/>
      <c r="B110" s="56"/>
      <c r="C110" s="70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9"/>
      <c r="Q110" s="10"/>
      <c r="R110" s="9"/>
      <c r="T110" s="2"/>
      <c r="U110" s="2"/>
      <c r="V110" s="2"/>
      <c r="W110" s="2"/>
      <c r="X110" s="2"/>
      <c r="Y110" s="2"/>
      <c r="Z110" s="2"/>
      <c r="AA110" s="2"/>
      <c r="AB110" s="2"/>
      <c r="AC110" s="35"/>
    </row>
    <row r="111" spans="1:31" x14ac:dyDescent="0.25">
      <c r="A111" s="65"/>
      <c r="B111" s="56"/>
      <c r="C111" s="70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S111" s="2"/>
      <c r="T111" s="3"/>
      <c r="U111" s="3"/>
      <c r="V111" s="3"/>
      <c r="W111" s="3"/>
      <c r="X111" s="3"/>
      <c r="Y111" s="3"/>
      <c r="Z111" s="3"/>
      <c r="AA111" s="3"/>
      <c r="AB111" s="3"/>
    </row>
    <row r="112" spans="1:31" x14ac:dyDescent="0.25">
      <c r="A112" s="65"/>
      <c r="B112" s="56"/>
      <c r="C112" s="70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</row>
    <row r="113" spans="1:31" x14ac:dyDescent="0.25">
      <c r="A113" s="65"/>
      <c r="B113" s="56"/>
      <c r="C113" s="70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</row>
    <row r="114" spans="1:31" x14ac:dyDescent="0.25">
      <c r="A114" s="65"/>
      <c r="B114" s="56"/>
      <c r="C114" s="70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S114" s="3"/>
    </row>
    <row r="115" spans="1:31" s="2" customFormat="1" x14ac:dyDescent="0.25">
      <c r="A115" s="65"/>
      <c r="B115" s="56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</row>
    <row r="116" spans="1:31" s="3" customFormat="1" x14ac:dyDescent="0.25">
      <c r="A116" s="65"/>
      <c r="B116" s="56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</row>
    <row r="117" spans="1:31" x14ac:dyDescent="0.25">
      <c r="A117" s="135" t="s">
        <v>30</v>
      </c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59"/>
    </row>
    <row r="118" spans="1:31" s="2" customFormat="1" x14ac:dyDescent="0.25">
      <c r="A118" s="160" t="s">
        <v>52</v>
      </c>
      <c r="B118" s="162" t="s">
        <v>53</v>
      </c>
      <c r="C118" s="162" t="s">
        <v>54</v>
      </c>
      <c r="D118" s="159" t="s">
        <v>37</v>
      </c>
      <c r="E118" s="159"/>
      <c r="F118" s="159"/>
      <c r="G118" s="162" t="s">
        <v>59</v>
      </c>
      <c r="H118" s="159" t="s">
        <v>55</v>
      </c>
      <c r="I118" s="159"/>
      <c r="J118" s="159"/>
      <c r="K118" s="159"/>
      <c r="L118" s="134" t="s">
        <v>56</v>
      </c>
      <c r="M118" s="134"/>
      <c r="N118" s="134"/>
      <c r="O118" s="135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31" x14ac:dyDescent="0.25">
      <c r="A119" s="160"/>
      <c r="B119" s="162"/>
      <c r="C119" s="162"/>
      <c r="D119" s="53" t="s">
        <v>38</v>
      </c>
      <c r="E119" s="53" t="s">
        <v>39</v>
      </c>
      <c r="F119" s="53" t="s">
        <v>40</v>
      </c>
      <c r="G119" s="162"/>
      <c r="H119" s="55" t="s">
        <v>1</v>
      </c>
      <c r="I119" s="55" t="s">
        <v>2</v>
      </c>
      <c r="J119" s="55" t="s">
        <v>0</v>
      </c>
      <c r="K119" s="55" t="s">
        <v>3</v>
      </c>
      <c r="L119" s="55" t="s">
        <v>57</v>
      </c>
      <c r="M119" s="55" t="s">
        <v>4</v>
      </c>
      <c r="N119" s="55" t="s">
        <v>58</v>
      </c>
      <c r="O119" s="134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31" s="3" customFormat="1" ht="15.75" thickBot="1" x14ac:dyDescent="0.3">
      <c r="A120" s="63"/>
      <c r="B120" s="131" t="s">
        <v>10</v>
      </c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55" t="s">
        <v>5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31" s="2" customFormat="1" ht="16.5" thickBot="1" x14ac:dyDescent="0.3">
      <c r="A121" s="144">
        <v>168</v>
      </c>
      <c r="B121" s="145" t="s">
        <v>142</v>
      </c>
      <c r="C121" s="146" t="s">
        <v>128</v>
      </c>
      <c r="D121" s="146">
        <v>6</v>
      </c>
      <c r="E121" s="146">
        <v>8</v>
      </c>
      <c r="F121" s="146">
        <v>29</v>
      </c>
      <c r="G121" s="146">
        <v>211</v>
      </c>
      <c r="H121" s="146">
        <v>0</v>
      </c>
      <c r="I121" s="146">
        <v>0</v>
      </c>
      <c r="J121" s="146">
        <v>0</v>
      </c>
      <c r="K121" s="146">
        <v>0</v>
      </c>
      <c r="L121" s="146">
        <v>38</v>
      </c>
      <c r="M121" s="146">
        <v>0</v>
      </c>
      <c r="N121" s="146">
        <v>19</v>
      </c>
      <c r="O121" s="146">
        <v>1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31" s="3" customFormat="1" ht="16.5" thickBot="1" x14ac:dyDescent="0.3">
      <c r="A122" s="147">
        <v>167</v>
      </c>
      <c r="B122" s="148" t="s">
        <v>143</v>
      </c>
      <c r="C122" s="149">
        <v>200</v>
      </c>
      <c r="D122" s="149">
        <v>0</v>
      </c>
      <c r="E122" s="149">
        <v>0</v>
      </c>
      <c r="F122" s="149">
        <v>15</v>
      </c>
      <c r="G122" s="149">
        <v>145</v>
      </c>
      <c r="H122" s="149">
        <v>0</v>
      </c>
      <c r="I122" s="149">
        <v>0</v>
      </c>
      <c r="J122" s="149">
        <v>0</v>
      </c>
      <c r="K122" s="149">
        <v>0</v>
      </c>
      <c r="L122" s="149">
        <v>10</v>
      </c>
      <c r="M122" s="149">
        <v>3</v>
      </c>
      <c r="N122" s="149">
        <v>0</v>
      </c>
      <c r="O122" s="149">
        <v>0</v>
      </c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31" s="3" customFormat="1" x14ac:dyDescent="0.25">
      <c r="A123" s="38"/>
      <c r="B123" s="46" t="s">
        <v>12</v>
      </c>
      <c r="C123" s="54"/>
      <c r="D123" s="54">
        <f t="shared" ref="D123:N123" si="12">SUM(D121:D122)</f>
        <v>6</v>
      </c>
      <c r="E123" s="54">
        <f t="shared" si="12"/>
        <v>8</v>
      </c>
      <c r="F123" s="54">
        <f t="shared" si="12"/>
        <v>44</v>
      </c>
      <c r="G123" s="54">
        <f t="shared" si="12"/>
        <v>356</v>
      </c>
      <c r="H123" s="54">
        <f t="shared" si="12"/>
        <v>0</v>
      </c>
      <c r="I123" s="54">
        <f t="shared" si="12"/>
        <v>0</v>
      </c>
      <c r="J123" s="54">
        <f t="shared" si="12"/>
        <v>0</v>
      </c>
      <c r="K123" s="54">
        <f t="shared" si="12"/>
        <v>0</v>
      </c>
      <c r="L123" s="54">
        <f t="shared" si="12"/>
        <v>48</v>
      </c>
      <c r="M123" s="54">
        <f t="shared" si="12"/>
        <v>3</v>
      </c>
      <c r="N123" s="54">
        <f t="shared" si="12"/>
        <v>19</v>
      </c>
      <c r="O123" s="54">
        <v>1.02</v>
      </c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31" s="10" customFormat="1" ht="15.75" thickBot="1" x14ac:dyDescent="0.3">
      <c r="A124" s="63"/>
      <c r="B124" s="131" t="s">
        <v>15</v>
      </c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54"/>
      <c r="P124" s="9"/>
    </row>
    <row r="125" spans="1:31" ht="16.5" thickBot="1" x14ac:dyDescent="0.3">
      <c r="A125" s="144">
        <v>351</v>
      </c>
      <c r="B125" s="145" t="s">
        <v>165</v>
      </c>
      <c r="C125" s="146">
        <v>250</v>
      </c>
      <c r="D125" s="146">
        <v>11</v>
      </c>
      <c r="E125" s="146">
        <v>6</v>
      </c>
      <c r="F125" s="146">
        <v>8</v>
      </c>
      <c r="G125" s="146">
        <v>138</v>
      </c>
      <c r="H125" s="146">
        <v>0</v>
      </c>
      <c r="I125" s="146">
        <v>11</v>
      </c>
      <c r="J125" s="146">
        <v>0</v>
      </c>
      <c r="K125" s="146">
        <v>1</v>
      </c>
      <c r="L125" s="146">
        <v>42</v>
      </c>
      <c r="M125" s="146">
        <v>101</v>
      </c>
      <c r="N125" s="146">
        <v>24</v>
      </c>
      <c r="O125" s="146">
        <v>1</v>
      </c>
      <c r="T125" s="2"/>
      <c r="U125" s="2"/>
      <c r="V125" s="2"/>
      <c r="W125" s="2"/>
      <c r="X125" s="2"/>
      <c r="Y125" s="2"/>
      <c r="Z125" s="2"/>
      <c r="AA125" s="2"/>
      <c r="AB125" s="2"/>
    </row>
    <row r="126" spans="1:31" s="75" customFormat="1" ht="16.5" thickBot="1" x14ac:dyDescent="0.3">
      <c r="A126" s="147">
        <v>321</v>
      </c>
      <c r="B126" s="148" t="s">
        <v>144</v>
      </c>
      <c r="C126" s="149">
        <v>200</v>
      </c>
      <c r="D126" s="149">
        <v>4</v>
      </c>
      <c r="E126" s="149">
        <v>20</v>
      </c>
      <c r="F126" s="149">
        <v>19</v>
      </c>
      <c r="G126" s="149">
        <v>359</v>
      </c>
      <c r="H126" s="149">
        <v>0</v>
      </c>
      <c r="I126" s="149">
        <v>1</v>
      </c>
      <c r="J126" s="149">
        <v>0</v>
      </c>
      <c r="K126" s="149">
        <v>4</v>
      </c>
      <c r="L126" s="149">
        <v>75</v>
      </c>
      <c r="M126" s="149">
        <v>170</v>
      </c>
      <c r="N126" s="149">
        <v>42</v>
      </c>
      <c r="O126" s="149">
        <v>2</v>
      </c>
      <c r="P126" s="73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</row>
    <row r="127" spans="1:31" s="75" customFormat="1" ht="16.5" thickBot="1" x14ac:dyDescent="0.3">
      <c r="A127" s="150">
        <v>430</v>
      </c>
      <c r="B127" s="148" t="s">
        <v>166</v>
      </c>
      <c r="C127" s="149">
        <v>200</v>
      </c>
      <c r="D127" s="149">
        <v>0</v>
      </c>
      <c r="E127" s="149">
        <v>0</v>
      </c>
      <c r="F127" s="149">
        <v>10</v>
      </c>
      <c r="G127" s="149">
        <v>40</v>
      </c>
      <c r="H127" s="149">
        <v>0</v>
      </c>
      <c r="I127" s="149">
        <v>60</v>
      </c>
      <c r="J127" s="149">
        <v>0</v>
      </c>
      <c r="K127" s="149">
        <v>0</v>
      </c>
      <c r="L127" s="149">
        <v>14</v>
      </c>
      <c r="M127" s="149">
        <v>2</v>
      </c>
      <c r="N127" s="149">
        <v>4</v>
      </c>
      <c r="O127" s="149">
        <v>1</v>
      </c>
      <c r="P127" s="73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</row>
    <row r="128" spans="1:31" s="76" customFormat="1" ht="16.5" thickBot="1" x14ac:dyDescent="0.3">
      <c r="A128" s="147" t="s">
        <v>110</v>
      </c>
      <c r="B128" s="148" t="s">
        <v>125</v>
      </c>
      <c r="C128" s="149">
        <v>45</v>
      </c>
      <c r="D128" s="149">
        <v>27</v>
      </c>
      <c r="E128" s="149">
        <v>0</v>
      </c>
      <c r="F128" s="149">
        <v>18</v>
      </c>
      <c r="G128" s="149">
        <v>86</v>
      </c>
      <c r="H128" s="149">
        <v>0</v>
      </c>
      <c r="I128" s="149">
        <v>0</v>
      </c>
      <c r="J128" s="149">
        <v>0</v>
      </c>
      <c r="K128" s="149">
        <v>0</v>
      </c>
      <c r="L128" s="149">
        <v>15</v>
      </c>
      <c r="M128" s="149">
        <v>13</v>
      </c>
      <c r="N128" s="149">
        <v>61</v>
      </c>
      <c r="O128" s="149">
        <v>1</v>
      </c>
      <c r="S128" s="74"/>
      <c r="T128" s="74"/>
      <c r="U128" s="74"/>
      <c r="V128" s="74"/>
      <c r="W128" s="74"/>
      <c r="X128" s="74"/>
      <c r="Y128" s="74"/>
      <c r="Z128" s="74"/>
      <c r="AA128" s="74"/>
      <c r="AB128" s="74"/>
    </row>
    <row r="129" spans="1:31" s="75" customFormat="1" x14ac:dyDescent="0.25">
      <c r="A129" s="38"/>
      <c r="B129" s="46" t="s">
        <v>12</v>
      </c>
      <c r="C129" s="54"/>
      <c r="D129" s="54">
        <f t="shared" ref="D129:N129" si="13">SUM(D125:D128)</f>
        <v>42</v>
      </c>
      <c r="E129" s="54">
        <f t="shared" si="13"/>
        <v>26</v>
      </c>
      <c r="F129" s="54">
        <f t="shared" si="13"/>
        <v>55</v>
      </c>
      <c r="G129" s="54">
        <f t="shared" si="13"/>
        <v>623</v>
      </c>
      <c r="H129" s="54">
        <f t="shared" si="13"/>
        <v>0</v>
      </c>
      <c r="I129" s="54">
        <f t="shared" si="13"/>
        <v>72</v>
      </c>
      <c r="J129" s="54">
        <f t="shared" si="13"/>
        <v>0</v>
      </c>
      <c r="K129" s="54">
        <f t="shared" si="13"/>
        <v>5</v>
      </c>
      <c r="L129" s="54">
        <f t="shared" si="13"/>
        <v>146</v>
      </c>
      <c r="M129" s="54">
        <f t="shared" si="13"/>
        <v>286</v>
      </c>
      <c r="N129" s="54">
        <f t="shared" si="13"/>
        <v>131</v>
      </c>
      <c r="O129" s="54">
        <v>6</v>
      </c>
      <c r="P129" s="73"/>
      <c r="Q129" s="74"/>
      <c r="R129" s="74"/>
      <c r="S129" s="48"/>
      <c r="T129" s="48"/>
      <c r="U129" s="176"/>
      <c r="V129" s="176"/>
      <c r="W129" s="176"/>
      <c r="X129" s="176"/>
      <c r="Y129" s="176"/>
      <c r="Z129" s="35"/>
      <c r="AA129" s="35"/>
      <c r="AB129" s="35"/>
      <c r="AC129" s="74"/>
      <c r="AD129" s="74"/>
      <c r="AE129" s="74"/>
    </row>
    <row r="130" spans="1:31" s="75" customFormat="1" ht="15" customHeight="1" x14ac:dyDescent="0.25">
      <c r="A130" s="38"/>
      <c r="B130" s="84" t="s">
        <v>69</v>
      </c>
      <c r="C130" s="85"/>
      <c r="D130" s="86">
        <f t="shared" ref="D130:N130" si="14">D123+D129</f>
        <v>48</v>
      </c>
      <c r="E130" s="86">
        <f t="shared" si="14"/>
        <v>34</v>
      </c>
      <c r="F130" s="86">
        <f t="shared" si="14"/>
        <v>99</v>
      </c>
      <c r="G130" s="86">
        <f t="shared" si="14"/>
        <v>979</v>
      </c>
      <c r="H130" s="86">
        <f t="shared" si="14"/>
        <v>0</v>
      </c>
      <c r="I130" s="86">
        <f t="shared" si="14"/>
        <v>72</v>
      </c>
      <c r="J130" s="86">
        <f t="shared" si="14"/>
        <v>0</v>
      </c>
      <c r="K130" s="86">
        <f t="shared" si="14"/>
        <v>5</v>
      </c>
      <c r="L130" s="86">
        <f t="shared" si="14"/>
        <v>194</v>
      </c>
      <c r="M130" s="86">
        <f t="shared" si="14"/>
        <v>289</v>
      </c>
      <c r="N130" s="86">
        <f t="shared" si="14"/>
        <v>150</v>
      </c>
      <c r="O130" s="54">
        <v>8</v>
      </c>
      <c r="P130" s="73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</row>
    <row r="131" spans="1:31" s="75" customFormat="1" x14ac:dyDescent="0.25">
      <c r="A131" s="65"/>
      <c r="B131" s="56"/>
      <c r="C131" s="70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73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</row>
    <row r="132" spans="1:31" s="75" customFormat="1" x14ac:dyDescent="0.25">
      <c r="A132" s="65"/>
      <c r="B132" s="56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73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</row>
    <row r="133" spans="1:31" s="77" customFormat="1" x14ac:dyDescent="0.25">
      <c r="A133" s="71"/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59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</row>
    <row r="134" spans="1:31" x14ac:dyDescent="0.25">
      <c r="A134" s="65"/>
      <c r="B134" s="56"/>
      <c r="C134" s="70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133"/>
    </row>
    <row r="135" spans="1:31" x14ac:dyDescent="0.25">
      <c r="A135" s="65"/>
      <c r="B135" s="56"/>
      <c r="C135" s="70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</row>
    <row r="136" spans="1:31" x14ac:dyDescent="0.25">
      <c r="A136" s="65"/>
      <c r="B136" s="56"/>
      <c r="C136" s="70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S136" s="3"/>
    </row>
    <row r="137" spans="1:31" s="2" customFormat="1" x14ac:dyDescent="0.25">
      <c r="A137" s="65"/>
      <c r="B137" s="56"/>
      <c r="C137" s="70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S137" s="1"/>
    </row>
    <row r="138" spans="1:31" s="2" customFormat="1" x14ac:dyDescent="0.25">
      <c r="A138" s="65"/>
      <c r="B138" s="56"/>
      <c r="C138" s="70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S138" s="1"/>
    </row>
    <row r="139" spans="1:31" s="2" customFormat="1" x14ac:dyDescent="0.25">
      <c r="A139" s="65"/>
      <c r="B139" s="56"/>
      <c r="C139" s="70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S139" s="1"/>
    </row>
    <row r="140" spans="1:31" s="3" customFormat="1" x14ac:dyDescent="0.25">
      <c r="A140" s="65"/>
      <c r="B140" s="56"/>
      <c r="C140" s="70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S140" s="2"/>
    </row>
    <row r="141" spans="1:31" x14ac:dyDescent="0.25">
      <c r="A141" s="65"/>
      <c r="B141" s="56"/>
      <c r="C141" s="70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S141" s="3"/>
    </row>
    <row r="142" spans="1:31" x14ac:dyDescent="0.25">
      <c r="A142" s="65"/>
      <c r="B142" s="56"/>
      <c r="C142" s="70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31" ht="93.75" customHeight="1" x14ac:dyDescent="0.25">
      <c r="A143" s="65"/>
      <c r="B143" s="56"/>
      <c r="C143" s="70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</row>
    <row r="144" spans="1:31" s="3" customFormat="1" x14ac:dyDescent="0.25">
      <c r="A144" s="135" t="s">
        <v>31</v>
      </c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59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31" x14ac:dyDescent="0.25">
      <c r="A145" s="160" t="s">
        <v>52</v>
      </c>
      <c r="B145" s="162" t="s">
        <v>53</v>
      </c>
      <c r="C145" s="162" t="s">
        <v>54</v>
      </c>
      <c r="D145" s="159" t="s">
        <v>37</v>
      </c>
      <c r="E145" s="159"/>
      <c r="F145" s="159"/>
      <c r="G145" s="162" t="s">
        <v>59</v>
      </c>
      <c r="H145" s="159" t="s">
        <v>55</v>
      </c>
      <c r="I145" s="159"/>
      <c r="J145" s="159"/>
      <c r="K145" s="159"/>
      <c r="L145" s="134" t="s">
        <v>56</v>
      </c>
      <c r="M145" s="134"/>
      <c r="N145" s="134"/>
      <c r="O145" s="135"/>
    </row>
    <row r="146" spans="1:31" x14ac:dyDescent="0.25">
      <c r="A146" s="160"/>
      <c r="B146" s="162"/>
      <c r="C146" s="162"/>
      <c r="D146" s="53" t="s">
        <v>38</v>
      </c>
      <c r="E146" s="53" t="s">
        <v>39</v>
      </c>
      <c r="F146" s="53" t="s">
        <v>40</v>
      </c>
      <c r="G146" s="162"/>
      <c r="H146" s="55" t="s">
        <v>1</v>
      </c>
      <c r="I146" s="55" t="s">
        <v>2</v>
      </c>
      <c r="J146" s="55" t="s">
        <v>0</v>
      </c>
      <c r="K146" s="55" t="s">
        <v>3</v>
      </c>
      <c r="L146" s="55" t="s">
        <v>57</v>
      </c>
      <c r="M146" s="55" t="s">
        <v>4</v>
      </c>
      <c r="N146" s="55" t="s">
        <v>58</v>
      </c>
      <c r="O146" s="134"/>
      <c r="S146" s="10"/>
      <c r="T146" s="10"/>
      <c r="U146" s="170" t="s">
        <v>36</v>
      </c>
      <c r="V146" s="170"/>
      <c r="W146" s="170"/>
      <c r="X146" s="170"/>
      <c r="Y146" s="170"/>
      <c r="Z146" s="35"/>
      <c r="AA146" s="35"/>
      <c r="AB146" s="35"/>
    </row>
    <row r="147" spans="1:31" s="2" customFormat="1" ht="15.75" thickBot="1" x14ac:dyDescent="0.3">
      <c r="A147" s="63"/>
      <c r="B147" s="166" t="s">
        <v>10</v>
      </c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8"/>
      <c r="O147" s="55" t="s">
        <v>5</v>
      </c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31" s="3" customFormat="1" ht="16.5" thickBot="1" x14ac:dyDescent="0.3">
      <c r="A148" s="144">
        <v>133</v>
      </c>
      <c r="B148" s="145" t="s">
        <v>145</v>
      </c>
      <c r="C148" s="146">
        <v>200</v>
      </c>
      <c r="D148" s="146">
        <v>7</v>
      </c>
      <c r="E148" s="146">
        <v>9</v>
      </c>
      <c r="F148" s="146">
        <v>34</v>
      </c>
      <c r="G148" s="146">
        <v>243</v>
      </c>
      <c r="H148" s="146">
        <v>0</v>
      </c>
      <c r="I148" s="146">
        <v>0</v>
      </c>
      <c r="J148" s="146">
        <v>7</v>
      </c>
      <c r="K148" s="146">
        <v>0</v>
      </c>
      <c r="L148" s="146">
        <v>12</v>
      </c>
      <c r="M148" s="146">
        <v>21</v>
      </c>
      <c r="N148" s="146">
        <v>67</v>
      </c>
      <c r="O148" s="146">
        <v>1</v>
      </c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31" s="3" customFormat="1" ht="16.5" thickBot="1" x14ac:dyDescent="0.3">
      <c r="A149" s="147">
        <v>430</v>
      </c>
      <c r="B149" s="148" t="s">
        <v>109</v>
      </c>
      <c r="C149" s="149">
        <v>200</v>
      </c>
      <c r="D149" s="149">
        <v>0</v>
      </c>
      <c r="E149" s="149">
        <v>0</v>
      </c>
      <c r="F149" s="149">
        <v>15</v>
      </c>
      <c r="G149" s="149">
        <v>58</v>
      </c>
      <c r="H149" s="149">
        <v>0</v>
      </c>
      <c r="I149" s="149">
        <v>0</v>
      </c>
      <c r="J149" s="149">
        <v>0</v>
      </c>
      <c r="K149" s="149">
        <v>0</v>
      </c>
      <c r="L149" s="149">
        <v>10</v>
      </c>
      <c r="M149" s="149">
        <v>3</v>
      </c>
      <c r="N149" s="149">
        <v>0</v>
      </c>
      <c r="O149" s="149">
        <v>0</v>
      </c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31" ht="16.5" thickBot="1" x14ac:dyDescent="0.3">
      <c r="A150" s="147">
        <v>14</v>
      </c>
      <c r="B150" s="148" t="s">
        <v>146</v>
      </c>
      <c r="C150" s="149">
        <v>25</v>
      </c>
      <c r="D150" s="149">
        <v>17</v>
      </c>
      <c r="E150" s="149">
        <v>21</v>
      </c>
      <c r="F150" s="149">
        <v>0</v>
      </c>
      <c r="G150" s="149">
        <v>261</v>
      </c>
      <c r="H150" s="149"/>
      <c r="I150" s="149"/>
      <c r="J150" s="149"/>
      <c r="K150" s="149"/>
      <c r="L150" s="149"/>
      <c r="M150" s="149"/>
      <c r="N150" s="149"/>
      <c r="O150" s="149"/>
      <c r="T150" s="2"/>
      <c r="U150" s="2"/>
      <c r="V150" s="2"/>
      <c r="W150" s="2"/>
      <c r="X150" s="2"/>
      <c r="Y150" s="2"/>
      <c r="Z150" s="2"/>
      <c r="AA150" s="2"/>
      <c r="AB150" s="2"/>
    </row>
    <row r="151" spans="1:31" s="8" customFormat="1" ht="16.5" thickBot="1" x14ac:dyDescent="0.3">
      <c r="A151" s="147" t="s">
        <v>110</v>
      </c>
      <c r="B151" s="148" t="s">
        <v>111</v>
      </c>
      <c r="C151" s="149">
        <v>45</v>
      </c>
      <c r="D151" s="149">
        <v>4</v>
      </c>
      <c r="E151" s="149">
        <v>1</v>
      </c>
      <c r="F151" s="149">
        <v>25</v>
      </c>
      <c r="G151" s="149">
        <v>126</v>
      </c>
      <c r="H151" s="149">
        <v>0</v>
      </c>
      <c r="I151" s="149">
        <v>0</v>
      </c>
      <c r="J151" s="149">
        <v>8</v>
      </c>
      <c r="K151" s="149">
        <v>3</v>
      </c>
      <c r="L151" s="149">
        <v>33</v>
      </c>
      <c r="M151" s="149">
        <v>27</v>
      </c>
      <c r="N151" s="149">
        <v>144</v>
      </c>
      <c r="O151" s="149">
        <v>2</v>
      </c>
      <c r="P151" s="7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31" x14ac:dyDescent="0.25">
      <c r="A152" s="38"/>
      <c r="B152" s="46" t="s">
        <v>12</v>
      </c>
      <c r="C152" s="54"/>
      <c r="D152" s="54">
        <f t="shared" ref="D152:N152" si="15">SUM(D148:D151)</f>
        <v>28</v>
      </c>
      <c r="E152" s="54">
        <f t="shared" si="15"/>
        <v>31</v>
      </c>
      <c r="F152" s="54">
        <f t="shared" si="15"/>
        <v>74</v>
      </c>
      <c r="G152" s="54">
        <f t="shared" si="15"/>
        <v>688</v>
      </c>
      <c r="H152" s="54">
        <f t="shared" si="15"/>
        <v>0</v>
      </c>
      <c r="I152" s="54">
        <f t="shared" si="15"/>
        <v>0</v>
      </c>
      <c r="J152" s="54">
        <f t="shared" si="15"/>
        <v>15</v>
      </c>
      <c r="K152" s="54">
        <f t="shared" si="15"/>
        <v>3</v>
      </c>
      <c r="L152" s="54">
        <f t="shared" si="15"/>
        <v>55</v>
      </c>
      <c r="M152" s="54">
        <f t="shared" si="15"/>
        <v>51</v>
      </c>
      <c r="N152" s="54">
        <f t="shared" si="15"/>
        <v>211</v>
      </c>
      <c r="O152" s="54">
        <v>2</v>
      </c>
      <c r="P152" s="9"/>
      <c r="Q152" s="10"/>
      <c r="R152" s="9"/>
      <c r="S152" s="2"/>
      <c r="AC152" s="35"/>
    </row>
    <row r="153" spans="1:31" ht="15.75" thickBot="1" x14ac:dyDescent="0.3">
      <c r="A153" s="63"/>
      <c r="B153" s="131" t="s">
        <v>15</v>
      </c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54"/>
      <c r="S153" s="2"/>
    </row>
    <row r="154" spans="1:31" s="75" customFormat="1" ht="16.5" thickBot="1" x14ac:dyDescent="0.3">
      <c r="A154" s="151">
        <v>120</v>
      </c>
      <c r="B154" s="145" t="s">
        <v>137</v>
      </c>
      <c r="C154" s="146">
        <v>50</v>
      </c>
      <c r="D154" s="146">
        <v>1</v>
      </c>
      <c r="E154" s="146">
        <v>4</v>
      </c>
      <c r="F154" s="146">
        <v>3</v>
      </c>
      <c r="G154" s="146">
        <v>51</v>
      </c>
      <c r="H154" s="146">
        <v>0</v>
      </c>
      <c r="I154" s="146">
        <v>0</v>
      </c>
      <c r="J154" s="146">
        <v>33</v>
      </c>
      <c r="K154" s="146">
        <v>4</v>
      </c>
      <c r="L154" s="146">
        <v>99</v>
      </c>
      <c r="M154" s="146">
        <v>46</v>
      </c>
      <c r="N154" s="146">
        <v>68</v>
      </c>
      <c r="O154" s="146">
        <v>1</v>
      </c>
      <c r="P154" s="73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</row>
    <row r="155" spans="1:31" s="76" customFormat="1" ht="16.5" thickBot="1" x14ac:dyDescent="0.3">
      <c r="A155" s="147">
        <v>55</v>
      </c>
      <c r="B155" s="148" t="s">
        <v>147</v>
      </c>
      <c r="C155" s="149">
        <v>250</v>
      </c>
      <c r="D155" s="149">
        <v>24</v>
      </c>
      <c r="E155" s="149">
        <v>11</v>
      </c>
      <c r="F155" s="149">
        <v>40</v>
      </c>
      <c r="G155" s="149">
        <v>255</v>
      </c>
      <c r="H155" s="149">
        <v>0</v>
      </c>
      <c r="I155" s="149">
        <v>11</v>
      </c>
      <c r="J155" s="149">
        <v>0</v>
      </c>
      <c r="K155" s="149">
        <v>1</v>
      </c>
      <c r="L155" s="149">
        <v>42</v>
      </c>
      <c r="M155" s="149">
        <v>101</v>
      </c>
      <c r="N155" s="149">
        <v>24</v>
      </c>
      <c r="O155" s="149">
        <v>1</v>
      </c>
      <c r="S155" s="74"/>
      <c r="T155" s="74"/>
      <c r="U155" s="74"/>
      <c r="V155" s="74"/>
      <c r="W155" s="74"/>
      <c r="X155" s="74"/>
      <c r="Y155" s="74"/>
      <c r="Z155" s="74"/>
      <c r="AA155" s="74"/>
      <c r="AB155" s="74"/>
    </row>
    <row r="156" spans="1:31" s="75" customFormat="1" ht="16.5" thickBot="1" x14ac:dyDescent="0.3">
      <c r="A156" s="147">
        <v>265</v>
      </c>
      <c r="B156" s="148" t="s">
        <v>148</v>
      </c>
      <c r="C156" s="149">
        <v>200</v>
      </c>
      <c r="D156" s="149">
        <v>19</v>
      </c>
      <c r="E156" s="149">
        <v>10</v>
      </c>
      <c r="F156" s="149">
        <v>35</v>
      </c>
      <c r="G156" s="149">
        <v>301</v>
      </c>
      <c r="H156" s="149">
        <v>0</v>
      </c>
      <c r="I156" s="149">
        <v>0</v>
      </c>
      <c r="J156" s="149">
        <v>26</v>
      </c>
      <c r="K156" s="149">
        <v>0</v>
      </c>
      <c r="L156" s="149">
        <v>109</v>
      </c>
      <c r="M156" s="149">
        <v>0</v>
      </c>
      <c r="N156" s="149">
        <v>0</v>
      </c>
      <c r="O156" s="149">
        <v>7</v>
      </c>
      <c r="P156" s="73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</row>
    <row r="157" spans="1:31" s="75" customFormat="1" ht="16.5" thickBot="1" x14ac:dyDescent="0.3">
      <c r="A157" s="147">
        <v>401</v>
      </c>
      <c r="B157" s="148" t="s">
        <v>134</v>
      </c>
      <c r="C157" s="149">
        <v>200</v>
      </c>
      <c r="D157" s="149">
        <v>0</v>
      </c>
      <c r="E157" s="149">
        <v>0</v>
      </c>
      <c r="F157" s="149">
        <v>22</v>
      </c>
      <c r="G157" s="149">
        <v>95</v>
      </c>
      <c r="H157" s="149">
        <v>0</v>
      </c>
      <c r="I157" s="149">
        <v>0</v>
      </c>
      <c r="J157" s="149">
        <v>4</v>
      </c>
      <c r="K157" s="149">
        <v>0</v>
      </c>
      <c r="L157" s="149">
        <v>20</v>
      </c>
      <c r="M157" s="149">
        <v>0</v>
      </c>
      <c r="N157" s="149">
        <v>12</v>
      </c>
      <c r="O157" s="149">
        <v>0</v>
      </c>
      <c r="P157" s="73"/>
      <c r="Q157" s="74"/>
      <c r="R157" s="74"/>
      <c r="S157" s="74"/>
      <c r="T157" s="77"/>
      <c r="U157" s="77"/>
      <c r="V157" s="77"/>
      <c r="W157" s="77"/>
      <c r="X157" s="77"/>
      <c r="Y157" s="77"/>
      <c r="Z157" s="77"/>
      <c r="AA157" s="77"/>
      <c r="AB157" s="77"/>
      <c r="AC157" s="74"/>
      <c r="AD157" s="74"/>
      <c r="AE157" s="74"/>
    </row>
    <row r="158" spans="1:31" s="75" customFormat="1" ht="16.5" thickBot="1" x14ac:dyDescent="0.3">
      <c r="A158" s="147" t="s">
        <v>110</v>
      </c>
      <c r="B158" s="148" t="s">
        <v>125</v>
      </c>
      <c r="C158" s="149">
        <v>45</v>
      </c>
      <c r="D158" s="149">
        <v>27</v>
      </c>
      <c r="E158" s="149">
        <v>0</v>
      </c>
      <c r="F158" s="149">
        <v>18</v>
      </c>
      <c r="G158" s="149">
        <v>86</v>
      </c>
      <c r="H158" s="149">
        <v>0</v>
      </c>
      <c r="I158" s="149">
        <v>0</v>
      </c>
      <c r="J158" s="149">
        <v>0</v>
      </c>
      <c r="K158" s="149">
        <v>0</v>
      </c>
      <c r="L158" s="149">
        <v>15</v>
      </c>
      <c r="M158" s="149">
        <v>13</v>
      </c>
      <c r="N158" s="149">
        <v>61</v>
      </c>
      <c r="O158" s="149">
        <v>1</v>
      </c>
      <c r="P158" s="73"/>
      <c r="Q158" s="74"/>
      <c r="R158" s="74"/>
      <c r="S158" s="77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</row>
    <row r="159" spans="1:31" s="75" customFormat="1" ht="16.5" thickBot="1" x14ac:dyDescent="0.3">
      <c r="A159" s="147"/>
      <c r="B159" s="148" t="s">
        <v>12</v>
      </c>
      <c r="C159" s="149"/>
      <c r="D159" s="149">
        <v>72</v>
      </c>
      <c r="E159" s="149">
        <v>26</v>
      </c>
      <c r="F159" s="149">
        <v>118</v>
      </c>
      <c r="G159" s="149">
        <v>787</v>
      </c>
      <c r="H159" s="149">
        <v>0</v>
      </c>
      <c r="I159" s="149">
        <v>11</v>
      </c>
      <c r="J159" s="149">
        <v>63</v>
      </c>
      <c r="K159" s="149">
        <v>5</v>
      </c>
      <c r="L159" s="149">
        <v>282</v>
      </c>
      <c r="M159" s="149">
        <v>160</v>
      </c>
      <c r="N159" s="149">
        <v>165</v>
      </c>
      <c r="O159" s="149">
        <v>11</v>
      </c>
      <c r="P159" s="73"/>
      <c r="Q159" s="74"/>
      <c r="R159" s="74"/>
      <c r="S159" s="77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</row>
    <row r="160" spans="1:31" s="75" customFormat="1" ht="15.75" customHeight="1" x14ac:dyDescent="0.25">
      <c r="A160" s="38"/>
      <c r="B160" s="46" t="s">
        <v>12</v>
      </c>
      <c r="C160" s="54"/>
      <c r="D160" s="54">
        <f t="shared" ref="D160:N160" si="16">SUM(D154:D159)</f>
        <v>143</v>
      </c>
      <c r="E160" s="54">
        <f t="shared" si="16"/>
        <v>51</v>
      </c>
      <c r="F160" s="54">
        <f t="shared" si="16"/>
        <v>236</v>
      </c>
      <c r="G160" s="54">
        <f t="shared" si="16"/>
        <v>1575</v>
      </c>
      <c r="H160" s="54">
        <f t="shared" si="16"/>
        <v>0</v>
      </c>
      <c r="I160" s="54">
        <f t="shared" si="16"/>
        <v>22</v>
      </c>
      <c r="J160" s="54">
        <f t="shared" si="16"/>
        <v>126</v>
      </c>
      <c r="K160" s="54">
        <f t="shared" si="16"/>
        <v>10</v>
      </c>
      <c r="L160" s="54">
        <f t="shared" si="16"/>
        <v>567</v>
      </c>
      <c r="M160" s="54">
        <f t="shared" si="16"/>
        <v>320</v>
      </c>
      <c r="N160" s="54">
        <f t="shared" si="16"/>
        <v>330</v>
      </c>
      <c r="O160" s="54">
        <v>21</v>
      </c>
      <c r="P160" s="73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</row>
    <row r="161" spans="1:31" s="75" customFormat="1" x14ac:dyDescent="0.25">
      <c r="A161" s="38"/>
      <c r="B161" s="84" t="s">
        <v>69</v>
      </c>
      <c r="C161" s="85"/>
      <c r="D161" s="86">
        <f t="shared" ref="D161:N161" si="17">D152+D160</f>
        <v>171</v>
      </c>
      <c r="E161" s="86">
        <f t="shared" si="17"/>
        <v>82</v>
      </c>
      <c r="F161" s="86">
        <f t="shared" si="17"/>
        <v>310</v>
      </c>
      <c r="G161" s="86">
        <f t="shared" si="17"/>
        <v>2263</v>
      </c>
      <c r="H161" s="86">
        <f t="shared" si="17"/>
        <v>0</v>
      </c>
      <c r="I161" s="86">
        <f t="shared" si="17"/>
        <v>22</v>
      </c>
      <c r="J161" s="86">
        <f t="shared" si="17"/>
        <v>141</v>
      </c>
      <c r="K161" s="86">
        <f t="shared" si="17"/>
        <v>13</v>
      </c>
      <c r="L161" s="86">
        <f t="shared" si="17"/>
        <v>622</v>
      </c>
      <c r="M161" s="86">
        <f t="shared" si="17"/>
        <v>371</v>
      </c>
      <c r="N161" s="86">
        <f t="shared" si="17"/>
        <v>541</v>
      </c>
      <c r="O161" s="54">
        <v>23</v>
      </c>
      <c r="P161" s="73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</row>
    <row r="162" spans="1:31" s="75" customFormat="1" x14ac:dyDescent="0.25">
      <c r="A162" s="65"/>
      <c r="B162" s="56"/>
      <c r="C162" s="70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73"/>
      <c r="Q162" s="74"/>
      <c r="R162" s="74"/>
      <c r="S162" s="74"/>
      <c r="T162" s="77"/>
      <c r="U162" s="77"/>
      <c r="V162" s="77"/>
      <c r="W162" s="77"/>
      <c r="X162" s="77"/>
      <c r="Y162" s="77"/>
      <c r="Z162" s="77"/>
      <c r="AA162" s="77"/>
      <c r="AB162" s="77"/>
      <c r="AC162" s="74"/>
      <c r="AD162" s="74"/>
      <c r="AE162" s="74"/>
    </row>
    <row r="163" spans="1:31" s="75" customFormat="1" x14ac:dyDescent="0.25">
      <c r="A163" s="65"/>
      <c r="B163" s="56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73"/>
      <c r="Q163" s="74"/>
      <c r="R163" s="74"/>
      <c r="S163" s="74"/>
      <c r="T163" s="77"/>
      <c r="U163" s="77"/>
      <c r="V163" s="77"/>
      <c r="W163" s="77"/>
      <c r="X163" s="77"/>
      <c r="Y163" s="77"/>
      <c r="Z163" s="77"/>
      <c r="AA163" s="77"/>
      <c r="AB163" s="77"/>
      <c r="AC163" s="74"/>
      <c r="AD163" s="74"/>
      <c r="AE163" s="74"/>
    </row>
    <row r="164" spans="1:31" s="75" customFormat="1" x14ac:dyDescent="0.25">
      <c r="A164" s="71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59"/>
      <c r="P164" s="73"/>
      <c r="Q164" s="74"/>
      <c r="R164" s="74"/>
      <c r="S164" s="74"/>
      <c r="T164" s="77"/>
      <c r="U164" s="77"/>
      <c r="V164" s="77"/>
      <c r="W164" s="77"/>
      <c r="X164" s="77"/>
      <c r="Y164" s="77"/>
      <c r="Z164" s="77"/>
      <c r="AA164" s="77"/>
      <c r="AB164" s="77"/>
      <c r="AC164" s="74"/>
      <c r="AD164" s="74"/>
      <c r="AE164" s="74"/>
    </row>
    <row r="165" spans="1:31" s="75" customFormat="1" x14ac:dyDescent="0.25">
      <c r="A165" s="65"/>
      <c r="B165" s="56"/>
      <c r="C165" s="81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133"/>
      <c r="P165" s="73"/>
      <c r="Q165" s="74"/>
      <c r="R165" s="74"/>
      <c r="S165" s="74"/>
      <c r="T165" s="77"/>
      <c r="U165" s="77"/>
      <c r="V165" s="77"/>
      <c r="W165" s="77"/>
      <c r="X165" s="77"/>
      <c r="Y165" s="77"/>
      <c r="Z165" s="77"/>
      <c r="AA165" s="77"/>
      <c r="AB165" s="77"/>
      <c r="AC165" s="74"/>
      <c r="AD165" s="74"/>
      <c r="AE165" s="74"/>
    </row>
    <row r="166" spans="1:31" s="75" customFormat="1" x14ac:dyDescent="0.25">
      <c r="A166" s="65"/>
      <c r="B166" s="56"/>
      <c r="C166" s="70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73"/>
      <c r="Q166" s="74"/>
      <c r="R166" s="74"/>
      <c r="S166" s="74"/>
      <c r="T166" s="77"/>
      <c r="U166" s="77"/>
      <c r="V166" s="77"/>
      <c r="W166" s="77"/>
      <c r="X166" s="77"/>
      <c r="Y166" s="77"/>
      <c r="Z166" s="77"/>
      <c r="AA166" s="77"/>
      <c r="AB166" s="77"/>
      <c r="AC166" s="74"/>
      <c r="AD166" s="74"/>
      <c r="AE166" s="74"/>
    </row>
    <row r="167" spans="1:31" s="2" customFormat="1" x14ac:dyDescent="0.25">
      <c r="A167" s="65"/>
      <c r="B167" s="56"/>
      <c r="C167" s="70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S167" s="1"/>
    </row>
    <row r="168" spans="1:31" s="3" customFormat="1" x14ac:dyDescent="0.25">
      <c r="A168" s="65"/>
      <c r="B168" s="56"/>
      <c r="C168" s="70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S168" s="2"/>
    </row>
    <row r="169" spans="1:31" x14ac:dyDescent="0.25">
      <c r="A169" s="65"/>
      <c r="B169" s="56"/>
      <c r="C169" s="70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S169" s="3"/>
    </row>
    <row r="170" spans="1:31" x14ac:dyDescent="0.25">
      <c r="A170" s="65"/>
      <c r="B170" s="56"/>
      <c r="C170" s="70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</row>
    <row r="171" spans="1:31" x14ac:dyDescent="0.25">
      <c r="A171" s="65"/>
      <c r="B171" s="56"/>
      <c r="C171" s="70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</row>
    <row r="172" spans="1:31" s="2" customFormat="1" ht="15.75" customHeight="1" x14ac:dyDescent="0.25">
      <c r="A172" s="65"/>
      <c r="B172" s="56"/>
      <c r="C172" s="70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31" s="3" customFormat="1" x14ac:dyDescent="0.25">
      <c r="A173" s="65"/>
      <c r="B173" s="56"/>
      <c r="C173" s="70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31" x14ac:dyDescent="0.25">
      <c r="A174" s="65"/>
      <c r="B174" s="56"/>
      <c r="C174" s="70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</row>
    <row r="175" spans="1:31" x14ac:dyDescent="0.25">
      <c r="A175" s="64"/>
      <c r="B175" s="51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9"/>
    </row>
    <row r="176" spans="1:31" x14ac:dyDescent="0.25">
      <c r="A176" s="135" t="s">
        <v>32</v>
      </c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58"/>
      <c r="T176" s="2"/>
      <c r="U176" s="2"/>
      <c r="V176" s="2"/>
      <c r="W176" s="2"/>
      <c r="X176" s="2"/>
      <c r="Y176" s="2"/>
      <c r="Z176" s="2"/>
      <c r="AA176" s="2"/>
      <c r="AB176" s="2"/>
    </row>
    <row r="177" spans="1:31" s="2" customFormat="1" x14ac:dyDescent="0.25">
      <c r="A177" s="160" t="s">
        <v>52</v>
      </c>
      <c r="B177" s="162" t="s">
        <v>53</v>
      </c>
      <c r="C177" s="162" t="s">
        <v>54</v>
      </c>
      <c r="D177" s="159" t="s">
        <v>37</v>
      </c>
      <c r="E177" s="159"/>
      <c r="F177" s="159"/>
      <c r="G177" s="162" t="s">
        <v>59</v>
      </c>
      <c r="H177" s="159" t="s">
        <v>55</v>
      </c>
      <c r="I177" s="159"/>
      <c r="J177" s="159"/>
      <c r="K177" s="159"/>
      <c r="L177" s="134" t="s">
        <v>56</v>
      </c>
      <c r="M177" s="134"/>
      <c r="N177" s="134"/>
      <c r="O177" s="135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31" s="10" customFormat="1" x14ac:dyDescent="0.25">
      <c r="A178" s="160"/>
      <c r="B178" s="162"/>
      <c r="C178" s="162"/>
      <c r="D178" s="53" t="s">
        <v>38</v>
      </c>
      <c r="E178" s="53" t="s">
        <v>39</v>
      </c>
      <c r="F178" s="53" t="s">
        <v>40</v>
      </c>
      <c r="G178" s="162"/>
      <c r="H178" s="55" t="s">
        <v>1</v>
      </c>
      <c r="I178" s="55" t="s">
        <v>2</v>
      </c>
      <c r="J178" s="55" t="s">
        <v>0</v>
      </c>
      <c r="K178" s="55" t="s">
        <v>3</v>
      </c>
      <c r="L178" s="55" t="s">
        <v>57</v>
      </c>
      <c r="M178" s="55" t="s">
        <v>4</v>
      </c>
      <c r="N178" s="55" t="s">
        <v>58</v>
      </c>
      <c r="O178" s="134"/>
      <c r="P178" s="9"/>
    </row>
    <row r="179" spans="1:31" s="3" customFormat="1" ht="15.75" thickBot="1" x14ac:dyDescent="0.3">
      <c r="A179" s="63"/>
      <c r="B179" s="131" t="s">
        <v>10</v>
      </c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55" t="s">
        <v>5</v>
      </c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31" s="8" customFormat="1" ht="16.5" thickBot="1" x14ac:dyDescent="0.3">
      <c r="A180" s="144">
        <v>189</v>
      </c>
      <c r="B180" s="145" t="s">
        <v>149</v>
      </c>
      <c r="C180" s="146">
        <v>60</v>
      </c>
      <c r="D180" s="146">
        <v>7</v>
      </c>
      <c r="E180" s="146">
        <v>11</v>
      </c>
      <c r="F180" s="146">
        <v>1</v>
      </c>
      <c r="G180" s="146">
        <v>131</v>
      </c>
      <c r="H180" s="146">
        <v>0</v>
      </c>
      <c r="I180" s="146">
        <v>0</v>
      </c>
      <c r="J180" s="146">
        <v>1</v>
      </c>
      <c r="K180" s="146">
        <v>0</v>
      </c>
      <c r="L180" s="146">
        <v>76</v>
      </c>
      <c r="M180" s="146">
        <v>3</v>
      </c>
      <c r="N180" s="146">
        <v>30</v>
      </c>
      <c r="O180" s="146">
        <v>0</v>
      </c>
      <c r="P180" s="7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31" ht="16.5" thickBot="1" x14ac:dyDescent="0.3">
      <c r="A181" s="147">
        <v>430</v>
      </c>
      <c r="B181" s="148" t="s">
        <v>109</v>
      </c>
      <c r="C181" s="149">
        <v>200</v>
      </c>
      <c r="D181" s="149">
        <v>0</v>
      </c>
      <c r="E181" s="149">
        <v>0</v>
      </c>
      <c r="F181" s="149">
        <v>15</v>
      </c>
      <c r="G181" s="149">
        <v>58</v>
      </c>
      <c r="H181" s="149">
        <v>0</v>
      </c>
      <c r="I181" s="149">
        <v>0</v>
      </c>
      <c r="J181" s="149">
        <v>0</v>
      </c>
      <c r="K181" s="149">
        <v>0</v>
      </c>
      <c r="L181" s="149">
        <v>10</v>
      </c>
      <c r="M181" s="149">
        <v>3</v>
      </c>
      <c r="N181" s="149">
        <v>0</v>
      </c>
      <c r="O181" s="149">
        <v>0</v>
      </c>
      <c r="P181" s="9"/>
      <c r="Q181" s="10"/>
      <c r="R181" s="9"/>
      <c r="T181" s="2"/>
      <c r="U181" s="2"/>
      <c r="V181" s="2"/>
      <c r="W181" s="2"/>
      <c r="X181" s="2"/>
      <c r="Y181" s="2"/>
      <c r="Z181" s="2"/>
      <c r="AA181" s="2"/>
      <c r="AB181" s="2"/>
      <c r="AC181" s="35"/>
    </row>
    <row r="182" spans="1:31" s="8" customFormat="1" ht="16.5" thickBot="1" x14ac:dyDescent="0.3">
      <c r="A182" s="147" t="s">
        <v>110</v>
      </c>
      <c r="B182" s="148" t="s">
        <v>111</v>
      </c>
      <c r="C182" s="149">
        <v>45</v>
      </c>
      <c r="D182" s="149">
        <v>4</v>
      </c>
      <c r="E182" s="149">
        <v>1</v>
      </c>
      <c r="F182" s="149">
        <v>25</v>
      </c>
      <c r="G182" s="149">
        <v>126</v>
      </c>
      <c r="H182" s="149">
        <v>0</v>
      </c>
      <c r="I182" s="149">
        <v>0</v>
      </c>
      <c r="J182" s="149">
        <v>8</v>
      </c>
      <c r="K182" s="149">
        <v>3</v>
      </c>
      <c r="L182" s="149">
        <v>33</v>
      </c>
      <c r="M182" s="149">
        <v>27</v>
      </c>
      <c r="N182" s="149">
        <v>144</v>
      </c>
      <c r="O182" s="149">
        <v>2</v>
      </c>
      <c r="P182" s="7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31" x14ac:dyDescent="0.25">
      <c r="A183" s="38"/>
      <c r="B183" s="46" t="s">
        <v>12</v>
      </c>
      <c r="C183" s="54"/>
      <c r="D183" s="54">
        <f t="shared" ref="D183:N183" si="18">SUM(D180:D182)</f>
        <v>11</v>
      </c>
      <c r="E183" s="54">
        <f t="shared" si="18"/>
        <v>12</v>
      </c>
      <c r="F183" s="54">
        <f t="shared" si="18"/>
        <v>41</v>
      </c>
      <c r="G183" s="54">
        <f t="shared" si="18"/>
        <v>315</v>
      </c>
      <c r="H183" s="54">
        <f t="shared" si="18"/>
        <v>0</v>
      </c>
      <c r="I183" s="54">
        <f t="shared" si="18"/>
        <v>0</v>
      </c>
      <c r="J183" s="54">
        <f t="shared" si="18"/>
        <v>9</v>
      </c>
      <c r="K183" s="54">
        <f t="shared" si="18"/>
        <v>3</v>
      </c>
      <c r="L183" s="54">
        <f t="shared" si="18"/>
        <v>119</v>
      </c>
      <c r="M183" s="54">
        <f t="shared" si="18"/>
        <v>33</v>
      </c>
      <c r="N183" s="54">
        <f t="shared" si="18"/>
        <v>174</v>
      </c>
      <c r="O183" s="54">
        <v>2</v>
      </c>
    </row>
    <row r="184" spans="1:31" ht="15.75" thickBot="1" x14ac:dyDescent="0.3">
      <c r="A184" s="63"/>
      <c r="B184" s="131" t="s">
        <v>15</v>
      </c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54"/>
    </row>
    <row r="185" spans="1:31" s="75" customFormat="1" ht="16.5" thickBot="1" x14ac:dyDescent="0.3">
      <c r="A185" s="144">
        <v>99</v>
      </c>
      <c r="B185" s="145" t="s">
        <v>131</v>
      </c>
      <c r="C185" s="146">
        <v>250</v>
      </c>
      <c r="D185" s="146">
        <v>6</v>
      </c>
      <c r="E185" s="146">
        <v>5</v>
      </c>
      <c r="F185" s="146">
        <v>19</v>
      </c>
      <c r="G185" s="146">
        <v>140</v>
      </c>
      <c r="H185" s="146">
        <v>0</v>
      </c>
      <c r="I185" s="146">
        <v>0</v>
      </c>
      <c r="J185" s="146">
        <v>3</v>
      </c>
      <c r="K185" s="146">
        <v>1</v>
      </c>
      <c r="L185" s="146">
        <v>1</v>
      </c>
      <c r="M185" s="146">
        <v>1</v>
      </c>
      <c r="N185" s="146">
        <v>8</v>
      </c>
      <c r="O185" s="146">
        <v>6</v>
      </c>
      <c r="P185" s="73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</row>
    <row r="186" spans="1:31" s="76" customFormat="1" ht="16.5" thickBot="1" x14ac:dyDescent="0.3">
      <c r="A186" s="147">
        <v>209</v>
      </c>
      <c r="B186" s="148" t="s">
        <v>150</v>
      </c>
      <c r="C186" s="149">
        <v>150</v>
      </c>
      <c r="D186" s="149">
        <v>6</v>
      </c>
      <c r="E186" s="149">
        <v>4</v>
      </c>
      <c r="F186" s="149">
        <v>43</v>
      </c>
      <c r="G186" s="149">
        <v>239</v>
      </c>
      <c r="H186" s="149">
        <v>0</v>
      </c>
      <c r="I186" s="149">
        <v>1</v>
      </c>
      <c r="J186" s="149">
        <v>0</v>
      </c>
      <c r="K186" s="149">
        <v>0</v>
      </c>
      <c r="L186" s="149">
        <v>32</v>
      </c>
      <c r="M186" s="149">
        <v>28</v>
      </c>
      <c r="N186" s="149">
        <v>155</v>
      </c>
      <c r="O186" s="149">
        <v>2</v>
      </c>
      <c r="S186" s="74"/>
      <c r="T186" s="74"/>
      <c r="U186" s="74"/>
      <c r="V186" s="74"/>
      <c r="W186" s="74"/>
      <c r="X186" s="74"/>
      <c r="Y186" s="74"/>
      <c r="Z186" s="74"/>
      <c r="AA186" s="74"/>
      <c r="AB186" s="74"/>
    </row>
    <row r="187" spans="1:31" s="75" customFormat="1" ht="16.5" thickBot="1" x14ac:dyDescent="0.3">
      <c r="A187" s="147">
        <v>83</v>
      </c>
      <c r="B187" s="148" t="s">
        <v>132</v>
      </c>
      <c r="C187" s="149">
        <v>90</v>
      </c>
      <c r="D187" s="149">
        <v>9</v>
      </c>
      <c r="E187" s="149">
        <v>13</v>
      </c>
      <c r="F187" s="149">
        <v>10</v>
      </c>
      <c r="G187" s="149">
        <v>191</v>
      </c>
      <c r="H187" s="149">
        <v>0</v>
      </c>
      <c r="I187" s="149">
        <v>0</v>
      </c>
      <c r="J187" s="149">
        <v>4</v>
      </c>
      <c r="K187" s="149">
        <v>153</v>
      </c>
      <c r="L187" s="149">
        <v>7</v>
      </c>
      <c r="M187" s="149">
        <v>152</v>
      </c>
      <c r="N187" s="149">
        <v>273</v>
      </c>
      <c r="O187" s="149">
        <v>3</v>
      </c>
      <c r="P187" s="73"/>
      <c r="Q187" s="74"/>
      <c r="R187" s="74"/>
      <c r="S187" s="74"/>
      <c r="T187" s="77"/>
      <c r="U187" s="77"/>
      <c r="V187" s="77"/>
      <c r="W187" s="77"/>
      <c r="X187" s="77"/>
      <c r="Y187" s="77"/>
      <c r="Z187" s="77"/>
      <c r="AA187" s="77"/>
      <c r="AB187" s="77"/>
      <c r="AC187" s="74"/>
      <c r="AD187" s="74"/>
      <c r="AE187" s="74"/>
    </row>
    <row r="188" spans="1:31" s="75" customFormat="1" ht="16.5" thickBot="1" x14ac:dyDescent="0.3">
      <c r="A188" s="147">
        <v>401</v>
      </c>
      <c r="B188" s="148" t="s">
        <v>134</v>
      </c>
      <c r="C188" s="149">
        <v>200</v>
      </c>
      <c r="D188" s="149">
        <v>1</v>
      </c>
      <c r="E188" s="149">
        <v>0</v>
      </c>
      <c r="F188" s="149">
        <v>20</v>
      </c>
      <c r="G188" s="149">
        <v>92</v>
      </c>
      <c r="H188" s="149">
        <v>0</v>
      </c>
      <c r="I188" s="149">
        <v>0</v>
      </c>
      <c r="J188" s="149">
        <v>80</v>
      </c>
      <c r="K188" s="149">
        <v>0</v>
      </c>
      <c r="L188" s="149">
        <v>36</v>
      </c>
      <c r="M188" s="149">
        <v>0</v>
      </c>
      <c r="N188" s="149">
        <v>26</v>
      </c>
      <c r="O188" s="149">
        <v>1</v>
      </c>
      <c r="P188" s="73"/>
      <c r="Q188" s="74"/>
      <c r="R188" s="74"/>
      <c r="S188" s="77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</row>
    <row r="189" spans="1:31" s="75" customFormat="1" ht="16.5" thickBot="1" x14ac:dyDescent="0.3">
      <c r="A189" s="147" t="s">
        <v>110</v>
      </c>
      <c r="B189" s="148" t="s">
        <v>125</v>
      </c>
      <c r="C189" s="149">
        <v>45</v>
      </c>
      <c r="D189" s="149">
        <v>27</v>
      </c>
      <c r="E189" s="149">
        <v>0</v>
      </c>
      <c r="F189" s="149">
        <v>18</v>
      </c>
      <c r="G189" s="149">
        <v>86</v>
      </c>
      <c r="H189" s="149">
        <v>0</v>
      </c>
      <c r="I189" s="149">
        <v>0</v>
      </c>
      <c r="J189" s="149">
        <v>0</v>
      </c>
      <c r="K189" s="149">
        <v>0</v>
      </c>
      <c r="L189" s="149">
        <v>15</v>
      </c>
      <c r="M189" s="149">
        <v>13</v>
      </c>
      <c r="N189" s="149">
        <v>61</v>
      </c>
      <c r="O189" s="149">
        <v>1</v>
      </c>
      <c r="P189" s="73"/>
      <c r="Q189" s="74"/>
      <c r="R189" s="74"/>
      <c r="S189" s="48"/>
      <c r="T189" s="48"/>
      <c r="U189" s="176"/>
      <c r="V189" s="176"/>
      <c r="W189" s="176"/>
      <c r="X189" s="176"/>
      <c r="Y189" s="176"/>
      <c r="Z189" s="35"/>
      <c r="AA189" s="35"/>
      <c r="AB189" s="35"/>
      <c r="AC189" s="74"/>
      <c r="AD189" s="74"/>
      <c r="AE189" s="74"/>
    </row>
    <row r="190" spans="1:31" s="77" customFormat="1" x14ac:dyDescent="0.25">
      <c r="A190" s="38"/>
      <c r="B190" s="46" t="s">
        <v>12</v>
      </c>
      <c r="C190" s="54"/>
      <c r="D190" s="54">
        <f t="shared" ref="D190:N190" si="19">SUM(D185:D189)</f>
        <v>49</v>
      </c>
      <c r="E190" s="54">
        <f t="shared" si="19"/>
        <v>22</v>
      </c>
      <c r="F190" s="54">
        <f t="shared" si="19"/>
        <v>110</v>
      </c>
      <c r="G190" s="54">
        <f t="shared" si="19"/>
        <v>748</v>
      </c>
      <c r="H190" s="54">
        <f t="shared" si="19"/>
        <v>0</v>
      </c>
      <c r="I190" s="54">
        <f t="shared" si="19"/>
        <v>1</v>
      </c>
      <c r="J190" s="54">
        <f t="shared" si="19"/>
        <v>87</v>
      </c>
      <c r="K190" s="54">
        <f t="shared" si="19"/>
        <v>154</v>
      </c>
      <c r="L190" s="54">
        <f t="shared" si="19"/>
        <v>91</v>
      </c>
      <c r="M190" s="54">
        <f t="shared" si="19"/>
        <v>194</v>
      </c>
      <c r="N190" s="54">
        <f t="shared" si="19"/>
        <v>523</v>
      </c>
      <c r="O190" s="54">
        <v>1.4</v>
      </c>
      <c r="S190" s="74"/>
      <c r="T190" s="76"/>
      <c r="U190" s="76"/>
      <c r="V190" s="76"/>
      <c r="W190" s="76"/>
      <c r="X190" s="76"/>
      <c r="Y190" s="76"/>
      <c r="Z190" s="76"/>
      <c r="AA190" s="76"/>
      <c r="AB190" s="76"/>
    </row>
    <row r="191" spans="1:31" s="75" customFormat="1" x14ac:dyDescent="0.25">
      <c r="A191" s="38"/>
      <c r="B191" s="84" t="s">
        <v>69</v>
      </c>
      <c r="C191" s="85"/>
      <c r="D191" s="86">
        <f t="shared" ref="D191:N191" si="20">D183+D190</f>
        <v>60</v>
      </c>
      <c r="E191" s="86">
        <f t="shared" si="20"/>
        <v>34</v>
      </c>
      <c r="F191" s="86">
        <f t="shared" si="20"/>
        <v>151</v>
      </c>
      <c r="G191" s="86">
        <f t="shared" si="20"/>
        <v>1063</v>
      </c>
      <c r="H191" s="86">
        <f t="shared" si="20"/>
        <v>0</v>
      </c>
      <c r="I191" s="86">
        <f t="shared" si="20"/>
        <v>1</v>
      </c>
      <c r="J191" s="86">
        <f t="shared" si="20"/>
        <v>96</v>
      </c>
      <c r="K191" s="86">
        <f t="shared" si="20"/>
        <v>157</v>
      </c>
      <c r="L191" s="86">
        <f t="shared" si="20"/>
        <v>210</v>
      </c>
      <c r="M191" s="86">
        <f t="shared" si="20"/>
        <v>227</v>
      </c>
      <c r="N191" s="86">
        <f t="shared" si="20"/>
        <v>697</v>
      </c>
      <c r="O191" s="54">
        <f>SUM(O186:O190)</f>
        <v>8.4</v>
      </c>
      <c r="P191" s="73"/>
      <c r="Q191" s="74"/>
      <c r="R191" s="74"/>
      <c r="S191" s="76"/>
      <c r="T191" s="77"/>
      <c r="U191" s="77"/>
      <c r="V191" s="77"/>
      <c r="W191" s="77"/>
      <c r="X191" s="77"/>
      <c r="Y191" s="77"/>
      <c r="Z191" s="77"/>
      <c r="AA191" s="77"/>
      <c r="AB191" s="77"/>
      <c r="AC191" s="74"/>
      <c r="AD191" s="74"/>
      <c r="AE191" s="74"/>
    </row>
    <row r="192" spans="1:31" s="75" customFormat="1" x14ac:dyDescent="0.25">
      <c r="A192" s="65"/>
      <c r="B192" s="56"/>
      <c r="C192" s="70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78"/>
      <c r="Q192" s="48"/>
      <c r="R192" s="78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35"/>
      <c r="AD192" s="74"/>
      <c r="AE192" s="74"/>
    </row>
    <row r="193" spans="1:31" s="75" customFormat="1" x14ac:dyDescent="0.25">
      <c r="A193" s="65"/>
      <c r="B193" s="56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78"/>
      <c r="Q193" s="48"/>
      <c r="R193" s="78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35"/>
      <c r="AD193" s="74"/>
      <c r="AE193" s="74"/>
    </row>
    <row r="194" spans="1:31" s="75" customFormat="1" x14ac:dyDescent="0.25">
      <c r="A194" s="71"/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59"/>
      <c r="P194" s="73"/>
      <c r="Q194" s="74"/>
      <c r="R194" s="74"/>
      <c r="S194" s="77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</row>
    <row r="195" spans="1:31" x14ac:dyDescent="0.25">
      <c r="A195" s="65"/>
      <c r="B195" s="56"/>
      <c r="C195" s="70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133"/>
      <c r="S195" s="3"/>
    </row>
    <row r="196" spans="1:31" x14ac:dyDescent="0.25">
      <c r="A196" s="65"/>
      <c r="B196" s="56"/>
      <c r="C196" s="70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</row>
    <row r="197" spans="1:31" x14ac:dyDescent="0.25">
      <c r="A197" s="65"/>
      <c r="B197" s="56"/>
      <c r="C197" s="70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</row>
    <row r="198" spans="1:31" s="2" customFormat="1" x14ac:dyDescent="0.25">
      <c r="A198" s="65"/>
      <c r="B198" s="56"/>
      <c r="C198" s="70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31" s="3" customFormat="1" x14ac:dyDescent="0.25">
      <c r="A199" s="65"/>
      <c r="B199" s="56"/>
      <c r="C199" s="70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31" x14ac:dyDescent="0.25">
      <c r="A200" s="65"/>
      <c r="B200" s="56"/>
      <c r="C200" s="70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</row>
    <row r="201" spans="1:31" x14ac:dyDescent="0.25">
      <c r="A201" s="65"/>
      <c r="B201" s="56"/>
      <c r="C201" s="70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</row>
    <row r="202" spans="1:31" x14ac:dyDescent="0.25">
      <c r="A202" s="65"/>
      <c r="B202" s="56"/>
      <c r="C202" s="70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T202" s="2"/>
      <c r="U202" s="2"/>
      <c r="V202" s="2"/>
      <c r="W202" s="2"/>
      <c r="X202" s="2"/>
      <c r="Y202" s="2"/>
      <c r="Z202" s="2"/>
      <c r="AA202" s="2"/>
      <c r="AB202" s="2"/>
    </row>
    <row r="203" spans="1:31" ht="83.25" customHeight="1" x14ac:dyDescent="0.25">
      <c r="A203" s="64"/>
      <c r="B203" s="51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9"/>
      <c r="S203" s="2"/>
      <c r="T203" s="3"/>
      <c r="U203" s="3"/>
      <c r="V203" s="3"/>
      <c r="W203" s="3"/>
      <c r="X203" s="3"/>
      <c r="Y203" s="3"/>
      <c r="Z203" s="3"/>
      <c r="AA203" s="3"/>
      <c r="AB203" s="3"/>
    </row>
    <row r="204" spans="1:31" x14ac:dyDescent="0.25">
      <c r="A204" s="135" t="s">
        <v>33</v>
      </c>
      <c r="B204" s="135"/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58"/>
      <c r="T204" s="3"/>
      <c r="U204" s="3"/>
      <c r="V204" s="3"/>
      <c r="W204" s="3"/>
      <c r="X204" s="3"/>
      <c r="Y204" s="3"/>
      <c r="Z204" s="3"/>
      <c r="AA204" s="3"/>
      <c r="AB204" s="3"/>
    </row>
    <row r="205" spans="1:31" x14ac:dyDescent="0.25">
      <c r="A205" s="160" t="s">
        <v>52</v>
      </c>
      <c r="B205" s="162" t="s">
        <v>53</v>
      </c>
      <c r="C205" s="162" t="s">
        <v>54</v>
      </c>
      <c r="D205" s="159" t="s">
        <v>37</v>
      </c>
      <c r="E205" s="159"/>
      <c r="F205" s="159"/>
      <c r="G205" s="162" t="s">
        <v>59</v>
      </c>
      <c r="H205" s="159" t="s">
        <v>55</v>
      </c>
      <c r="I205" s="159"/>
      <c r="J205" s="159"/>
      <c r="K205" s="159"/>
      <c r="L205" s="134" t="s">
        <v>56</v>
      </c>
      <c r="M205" s="134"/>
      <c r="N205" s="134"/>
      <c r="O205" s="135"/>
    </row>
    <row r="206" spans="1:31" s="2" customFormat="1" x14ac:dyDescent="0.25">
      <c r="A206" s="160"/>
      <c r="B206" s="162"/>
      <c r="C206" s="162"/>
      <c r="D206" s="53" t="s">
        <v>38</v>
      </c>
      <c r="E206" s="53" t="s">
        <v>39</v>
      </c>
      <c r="F206" s="53" t="s">
        <v>40</v>
      </c>
      <c r="G206" s="162"/>
      <c r="H206" s="55" t="s">
        <v>1</v>
      </c>
      <c r="I206" s="55" t="s">
        <v>2</v>
      </c>
      <c r="J206" s="55" t="s">
        <v>0</v>
      </c>
      <c r="K206" s="55" t="s">
        <v>3</v>
      </c>
      <c r="L206" s="55" t="s">
        <v>57</v>
      </c>
      <c r="M206" s="55" t="s">
        <v>4</v>
      </c>
      <c r="N206" s="55" t="s">
        <v>58</v>
      </c>
      <c r="O206" s="134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31" ht="15.75" thickBot="1" x14ac:dyDescent="0.3">
      <c r="A207" s="63"/>
      <c r="B207" s="131" t="s">
        <v>10</v>
      </c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55" t="s">
        <v>5</v>
      </c>
      <c r="T207" s="2"/>
      <c r="U207" s="2"/>
      <c r="V207" s="2"/>
      <c r="W207" s="2"/>
      <c r="X207" s="2"/>
      <c r="Y207" s="2"/>
      <c r="Z207" s="2"/>
      <c r="AA207" s="2"/>
      <c r="AB207" s="2"/>
    </row>
    <row r="208" spans="1:31" s="10" customFormat="1" ht="16.5" thickBot="1" x14ac:dyDescent="0.3">
      <c r="A208" s="144">
        <v>187</v>
      </c>
      <c r="B208" s="145" t="s">
        <v>151</v>
      </c>
      <c r="C208" s="146">
        <v>100</v>
      </c>
      <c r="D208" s="146">
        <v>6</v>
      </c>
      <c r="E208" s="146">
        <v>8</v>
      </c>
      <c r="F208" s="146">
        <v>29</v>
      </c>
      <c r="G208" s="146">
        <v>211</v>
      </c>
      <c r="H208" s="146">
        <v>0</v>
      </c>
      <c r="I208" s="146">
        <v>0</v>
      </c>
      <c r="J208" s="146">
        <v>0</v>
      </c>
      <c r="K208" s="146">
        <v>0</v>
      </c>
      <c r="L208" s="146">
        <v>38</v>
      </c>
      <c r="M208" s="146">
        <v>0</v>
      </c>
      <c r="N208" s="146">
        <v>19</v>
      </c>
      <c r="O208" s="146">
        <v>1</v>
      </c>
      <c r="P208" s="9"/>
      <c r="S208" s="11"/>
    </row>
    <row r="209" spans="1:31" ht="16.5" thickBot="1" x14ac:dyDescent="0.3">
      <c r="A209" s="150">
        <v>430</v>
      </c>
      <c r="B209" s="148" t="s">
        <v>109</v>
      </c>
      <c r="C209" s="149">
        <v>200</v>
      </c>
      <c r="D209" s="149">
        <v>0</v>
      </c>
      <c r="E209" s="149">
        <v>0</v>
      </c>
      <c r="F209" s="149">
        <v>15</v>
      </c>
      <c r="G209" s="149">
        <v>58</v>
      </c>
      <c r="H209" s="149">
        <v>0</v>
      </c>
      <c r="I209" s="149">
        <v>0</v>
      </c>
      <c r="J209" s="149">
        <v>0</v>
      </c>
      <c r="K209" s="149">
        <v>0</v>
      </c>
      <c r="L209" s="149">
        <v>10</v>
      </c>
      <c r="M209" s="149">
        <v>3</v>
      </c>
      <c r="N209" s="149">
        <v>0</v>
      </c>
      <c r="O209" s="149">
        <v>0</v>
      </c>
    </row>
    <row r="210" spans="1:31" x14ac:dyDescent="0.25">
      <c r="A210" s="38"/>
      <c r="B210" s="46" t="s">
        <v>12</v>
      </c>
      <c r="C210" s="49"/>
      <c r="D210" s="54">
        <f t="shared" ref="D210:N210" si="21">SUM(D208:D209)</f>
        <v>6</v>
      </c>
      <c r="E210" s="54">
        <f t="shared" si="21"/>
        <v>8</v>
      </c>
      <c r="F210" s="54">
        <f t="shared" si="21"/>
        <v>44</v>
      </c>
      <c r="G210" s="54">
        <f t="shared" si="21"/>
        <v>269</v>
      </c>
      <c r="H210" s="54">
        <f t="shared" si="21"/>
        <v>0</v>
      </c>
      <c r="I210" s="54">
        <f t="shared" si="21"/>
        <v>0</v>
      </c>
      <c r="J210" s="54">
        <f t="shared" si="21"/>
        <v>0</v>
      </c>
      <c r="K210" s="54">
        <f t="shared" si="21"/>
        <v>0</v>
      </c>
      <c r="L210" s="54">
        <f t="shared" si="21"/>
        <v>48</v>
      </c>
      <c r="M210" s="54">
        <f t="shared" si="21"/>
        <v>3</v>
      </c>
      <c r="N210" s="54">
        <f t="shared" si="21"/>
        <v>19</v>
      </c>
      <c r="O210" s="54">
        <v>1.02</v>
      </c>
      <c r="S210" s="14"/>
      <c r="T210" s="8"/>
      <c r="U210" s="8"/>
      <c r="V210" s="8"/>
      <c r="W210" s="8"/>
      <c r="X210" s="8"/>
      <c r="Y210" s="8"/>
      <c r="Z210" s="8"/>
      <c r="AA210" s="8"/>
      <c r="AB210" s="8"/>
    </row>
    <row r="211" spans="1:31" ht="15.75" thickBot="1" x14ac:dyDescent="0.3">
      <c r="A211" s="63"/>
      <c r="B211" s="131" t="s">
        <v>15</v>
      </c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54"/>
    </row>
    <row r="212" spans="1:31" s="75" customFormat="1" ht="17.25" customHeight="1" thickBot="1" x14ac:dyDescent="0.3">
      <c r="A212" s="151">
        <v>32</v>
      </c>
      <c r="B212" s="145" t="s">
        <v>152</v>
      </c>
      <c r="C212" s="146">
        <v>60</v>
      </c>
      <c r="D212" s="146">
        <v>1</v>
      </c>
      <c r="E212" s="146">
        <v>4</v>
      </c>
      <c r="F212" s="146">
        <v>7</v>
      </c>
      <c r="G212" s="146">
        <v>71</v>
      </c>
      <c r="H212" s="146">
        <v>0</v>
      </c>
      <c r="I212" s="146">
        <v>4</v>
      </c>
      <c r="J212" s="146">
        <v>0</v>
      </c>
      <c r="K212" s="146">
        <v>0</v>
      </c>
      <c r="L212" s="146">
        <v>23</v>
      </c>
      <c r="M212" s="146">
        <v>35</v>
      </c>
      <c r="N212" s="146">
        <v>11</v>
      </c>
      <c r="O212" s="146">
        <v>4</v>
      </c>
      <c r="P212" s="73"/>
      <c r="Q212" s="74"/>
      <c r="R212" s="74"/>
      <c r="S212" s="48"/>
      <c r="T212" s="48"/>
      <c r="U212" s="176"/>
      <c r="V212" s="176"/>
      <c r="W212" s="176"/>
      <c r="X212" s="176"/>
      <c r="Y212" s="176"/>
      <c r="Z212" s="35"/>
      <c r="AA212" s="35"/>
      <c r="AB212" s="35"/>
      <c r="AC212" s="74"/>
      <c r="AD212" s="74"/>
      <c r="AE212" s="74"/>
    </row>
    <row r="213" spans="1:31" s="77" customFormat="1" ht="32.25" thickBot="1" x14ac:dyDescent="0.3">
      <c r="A213" s="147">
        <v>132</v>
      </c>
      <c r="B213" s="148" t="s">
        <v>153</v>
      </c>
      <c r="C213" s="149" t="s">
        <v>120</v>
      </c>
      <c r="D213" s="149">
        <v>3</v>
      </c>
      <c r="E213" s="149">
        <v>2</v>
      </c>
      <c r="F213" s="149">
        <v>21</v>
      </c>
      <c r="G213" s="149">
        <v>116</v>
      </c>
      <c r="H213" s="149">
        <v>1</v>
      </c>
      <c r="I213" s="149">
        <v>0</v>
      </c>
      <c r="J213" s="149">
        <v>12</v>
      </c>
      <c r="K213" s="149">
        <v>0</v>
      </c>
      <c r="L213" s="149">
        <v>13</v>
      </c>
      <c r="M213" s="149">
        <v>0</v>
      </c>
      <c r="N213" s="149">
        <v>0</v>
      </c>
      <c r="O213" s="149">
        <v>0</v>
      </c>
      <c r="S213" s="74"/>
      <c r="T213" s="76"/>
      <c r="U213" s="76"/>
      <c r="V213" s="76"/>
      <c r="W213" s="76"/>
      <c r="X213" s="76"/>
      <c r="Y213" s="76"/>
      <c r="Z213" s="76"/>
      <c r="AA213" s="76"/>
      <c r="AB213" s="76"/>
    </row>
    <row r="214" spans="1:31" s="48" customFormat="1" ht="16.5" thickBot="1" x14ac:dyDescent="0.3">
      <c r="A214" s="147">
        <v>52</v>
      </c>
      <c r="B214" s="148" t="s">
        <v>154</v>
      </c>
      <c r="C214" s="149">
        <v>80</v>
      </c>
      <c r="D214" s="149">
        <v>20</v>
      </c>
      <c r="E214" s="149">
        <v>6</v>
      </c>
      <c r="F214" s="149">
        <v>1</v>
      </c>
      <c r="G214" s="149">
        <v>127</v>
      </c>
      <c r="H214" s="149">
        <v>1</v>
      </c>
      <c r="I214" s="149">
        <v>1</v>
      </c>
      <c r="J214" s="149">
        <v>1</v>
      </c>
      <c r="K214" s="149">
        <v>1</v>
      </c>
      <c r="L214" s="149">
        <v>18</v>
      </c>
      <c r="M214" s="149">
        <v>24</v>
      </c>
      <c r="N214" s="149">
        <v>255</v>
      </c>
      <c r="O214" s="149">
        <v>1</v>
      </c>
      <c r="P214" s="78"/>
      <c r="S214" s="82"/>
      <c r="T214" s="83"/>
      <c r="U214" s="83"/>
      <c r="V214" s="83"/>
      <c r="W214" s="83"/>
      <c r="X214" s="83"/>
      <c r="Y214" s="83"/>
      <c r="Z214" s="83"/>
      <c r="AA214" s="83"/>
      <c r="AB214" s="83"/>
    </row>
    <row r="215" spans="1:31" s="75" customFormat="1" ht="16.5" thickBot="1" x14ac:dyDescent="0.3">
      <c r="A215" s="147">
        <v>903</v>
      </c>
      <c r="B215" s="148" t="s">
        <v>139</v>
      </c>
      <c r="C215" s="149">
        <v>150</v>
      </c>
      <c r="D215" s="149">
        <v>5</v>
      </c>
      <c r="E215" s="149">
        <v>5</v>
      </c>
      <c r="F215" s="149">
        <v>38</v>
      </c>
      <c r="G215" s="149">
        <v>211</v>
      </c>
      <c r="H215" s="149">
        <v>0</v>
      </c>
      <c r="I215" s="149">
        <v>1</v>
      </c>
      <c r="J215" s="149">
        <v>0</v>
      </c>
      <c r="K215" s="149">
        <v>0</v>
      </c>
      <c r="L215" s="149">
        <v>1</v>
      </c>
      <c r="M215" s="149">
        <v>0</v>
      </c>
      <c r="N215" s="149">
        <v>198</v>
      </c>
      <c r="O215" s="149">
        <v>0</v>
      </c>
      <c r="P215" s="73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</row>
    <row r="216" spans="1:31" s="75" customFormat="1" ht="16.5" thickBot="1" x14ac:dyDescent="0.3">
      <c r="A216" s="147">
        <v>401</v>
      </c>
      <c r="B216" s="148" t="s">
        <v>155</v>
      </c>
      <c r="C216" s="149">
        <v>200</v>
      </c>
      <c r="D216" s="149">
        <v>0</v>
      </c>
      <c r="E216" s="149">
        <v>0</v>
      </c>
      <c r="F216" s="149">
        <v>10</v>
      </c>
      <c r="G216" s="149">
        <v>40</v>
      </c>
      <c r="H216" s="149">
        <v>0</v>
      </c>
      <c r="I216" s="149">
        <v>60</v>
      </c>
      <c r="J216" s="149">
        <v>0</v>
      </c>
      <c r="K216" s="149">
        <v>0</v>
      </c>
      <c r="L216" s="149">
        <v>14</v>
      </c>
      <c r="M216" s="149">
        <v>2</v>
      </c>
      <c r="N216" s="149">
        <v>4</v>
      </c>
      <c r="O216" s="149">
        <v>1</v>
      </c>
      <c r="P216" s="78"/>
      <c r="Q216" s="48"/>
      <c r="R216" s="78"/>
      <c r="S216" s="77"/>
      <c r="T216" s="74"/>
      <c r="U216" s="74"/>
      <c r="V216" s="74"/>
      <c r="W216" s="74"/>
      <c r="X216" s="74"/>
      <c r="Y216" s="74"/>
      <c r="Z216" s="74"/>
      <c r="AA216" s="74"/>
      <c r="AB216" s="74"/>
      <c r="AC216" s="35"/>
      <c r="AD216" s="74"/>
      <c r="AE216" s="74"/>
    </row>
    <row r="217" spans="1:31" s="75" customFormat="1" ht="16.5" thickBot="1" x14ac:dyDescent="0.3">
      <c r="A217" s="147" t="s">
        <v>110</v>
      </c>
      <c r="B217" s="148" t="s">
        <v>125</v>
      </c>
      <c r="C217" s="149">
        <v>45</v>
      </c>
      <c r="D217" s="149">
        <v>27</v>
      </c>
      <c r="E217" s="149">
        <v>0</v>
      </c>
      <c r="F217" s="149">
        <v>18</v>
      </c>
      <c r="G217" s="149">
        <v>86</v>
      </c>
      <c r="H217" s="149">
        <v>0</v>
      </c>
      <c r="I217" s="149">
        <v>0</v>
      </c>
      <c r="J217" s="149">
        <v>0</v>
      </c>
      <c r="K217" s="149">
        <v>0</v>
      </c>
      <c r="L217" s="149">
        <v>15</v>
      </c>
      <c r="M217" s="149">
        <v>13</v>
      </c>
      <c r="N217" s="149">
        <v>61</v>
      </c>
      <c r="O217" s="149">
        <v>1</v>
      </c>
      <c r="P217" s="73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</row>
    <row r="218" spans="1:31" s="76" customFormat="1" x14ac:dyDescent="0.25">
      <c r="A218" s="38"/>
      <c r="B218" s="46" t="s">
        <v>12</v>
      </c>
      <c r="C218" s="54"/>
      <c r="D218" s="54">
        <f>SUM(D212:D217)</f>
        <v>56</v>
      </c>
      <c r="E218" s="54">
        <f t="shared" ref="E218:N218" si="22">SUM(E212:E217)</f>
        <v>17</v>
      </c>
      <c r="F218" s="54">
        <f t="shared" si="22"/>
        <v>95</v>
      </c>
      <c r="G218" s="54">
        <f t="shared" si="22"/>
        <v>651</v>
      </c>
      <c r="H218" s="54">
        <f t="shared" si="22"/>
        <v>2</v>
      </c>
      <c r="I218" s="54">
        <f t="shared" si="22"/>
        <v>66</v>
      </c>
      <c r="J218" s="54">
        <f t="shared" si="22"/>
        <v>13</v>
      </c>
      <c r="K218" s="54">
        <f t="shared" si="22"/>
        <v>1</v>
      </c>
      <c r="L218" s="54">
        <f t="shared" si="22"/>
        <v>84</v>
      </c>
      <c r="M218" s="54">
        <f t="shared" si="22"/>
        <v>74</v>
      </c>
      <c r="N218" s="54">
        <f t="shared" si="22"/>
        <v>529</v>
      </c>
      <c r="O218" s="54"/>
    </row>
    <row r="219" spans="1:31" s="77" customFormat="1" x14ac:dyDescent="0.25">
      <c r="A219" s="38"/>
      <c r="B219" s="84" t="s">
        <v>69</v>
      </c>
      <c r="C219" s="85"/>
      <c r="D219" s="86">
        <f>D210+D218</f>
        <v>62</v>
      </c>
      <c r="E219" s="86">
        <f t="shared" ref="E219:N219" si="23">E210+E218</f>
        <v>25</v>
      </c>
      <c r="F219" s="86">
        <f t="shared" si="23"/>
        <v>139</v>
      </c>
      <c r="G219" s="86">
        <f t="shared" si="23"/>
        <v>920</v>
      </c>
      <c r="H219" s="86">
        <f t="shared" si="23"/>
        <v>2</v>
      </c>
      <c r="I219" s="86">
        <f t="shared" si="23"/>
        <v>66</v>
      </c>
      <c r="J219" s="86">
        <f t="shared" si="23"/>
        <v>13</v>
      </c>
      <c r="K219" s="86">
        <f t="shared" si="23"/>
        <v>1</v>
      </c>
      <c r="L219" s="86">
        <f t="shared" si="23"/>
        <v>132</v>
      </c>
      <c r="M219" s="86">
        <f t="shared" si="23"/>
        <v>77</v>
      </c>
      <c r="N219" s="86">
        <f t="shared" si="23"/>
        <v>548</v>
      </c>
      <c r="O219" s="54"/>
    </row>
    <row r="220" spans="1:31" s="75" customFormat="1" x14ac:dyDescent="0.25">
      <c r="A220" s="65"/>
      <c r="B220" s="56"/>
      <c r="C220" s="70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73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</row>
    <row r="221" spans="1:31" s="75" customFormat="1" x14ac:dyDescent="0.25">
      <c r="A221" s="65"/>
      <c r="B221" s="56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73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</row>
    <row r="222" spans="1:31" s="75" customFormat="1" x14ac:dyDescent="0.25">
      <c r="A222" s="71"/>
      <c r="B222" s="133"/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59"/>
      <c r="P222" s="73"/>
      <c r="Q222" s="74"/>
      <c r="R222" s="74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74"/>
      <c r="AD222" s="74"/>
      <c r="AE222" s="74"/>
    </row>
    <row r="223" spans="1:31" s="75" customFormat="1" x14ac:dyDescent="0.25">
      <c r="A223" s="65"/>
      <c r="B223" s="56"/>
      <c r="C223" s="70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133"/>
      <c r="P223" s="73"/>
      <c r="Q223" s="74"/>
      <c r="R223" s="74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74"/>
      <c r="AD223" s="74"/>
      <c r="AE223" s="74"/>
    </row>
    <row r="224" spans="1:31" s="2" customFormat="1" x14ac:dyDescent="0.25">
      <c r="A224" s="65"/>
      <c r="B224" s="56"/>
      <c r="C224" s="70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s="3" customFormat="1" x14ac:dyDescent="0.25">
      <c r="A225" s="65"/>
      <c r="B225" s="56"/>
      <c r="C225" s="70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x14ac:dyDescent="0.25">
      <c r="A226" s="65"/>
      <c r="B226" s="56"/>
      <c r="C226" s="70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</row>
    <row r="227" spans="1:29" s="8" customFormat="1" x14ac:dyDescent="0.25">
      <c r="A227" s="65"/>
      <c r="B227" s="56"/>
      <c r="C227" s="70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7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s="8" customFormat="1" x14ac:dyDescent="0.25">
      <c r="A228" s="65"/>
      <c r="B228" s="56"/>
      <c r="C228" s="70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7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s="8" customFormat="1" x14ac:dyDescent="0.25">
      <c r="A229" s="65"/>
      <c r="B229" s="56"/>
      <c r="C229" s="70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7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36" customHeight="1" x14ac:dyDescent="0.25">
      <c r="A230" s="65"/>
      <c r="B230" s="56"/>
      <c r="C230" s="70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</row>
    <row r="231" spans="1:29" x14ac:dyDescent="0.25">
      <c r="A231" s="65"/>
      <c r="B231" s="56"/>
      <c r="C231" s="70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T231" s="2"/>
      <c r="U231" s="2"/>
      <c r="V231" s="2"/>
      <c r="W231" s="2"/>
      <c r="X231" s="2"/>
      <c r="Y231" s="2"/>
      <c r="Z231" s="2"/>
      <c r="AA231" s="2"/>
      <c r="AB231" s="2"/>
    </row>
    <row r="232" spans="1:29" x14ac:dyDescent="0.25">
      <c r="A232" s="65"/>
      <c r="B232" s="56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S232" s="2"/>
      <c r="T232" s="3"/>
      <c r="U232" s="3"/>
      <c r="V232" s="3"/>
      <c r="W232" s="3"/>
      <c r="X232" s="3"/>
      <c r="Y232" s="3"/>
      <c r="Z232" s="3"/>
      <c r="AA232" s="3"/>
      <c r="AB232" s="3"/>
    </row>
    <row r="233" spans="1:29" x14ac:dyDescent="0.25">
      <c r="A233" s="65"/>
      <c r="B233" s="56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S233" s="8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9" x14ac:dyDescent="0.25">
      <c r="A234" s="135" t="s">
        <v>34</v>
      </c>
      <c r="B234" s="135"/>
      <c r="C234" s="135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59"/>
      <c r="S234" s="3"/>
    </row>
    <row r="235" spans="1:29" x14ac:dyDescent="0.25">
      <c r="A235" s="160" t="s">
        <v>52</v>
      </c>
      <c r="B235" s="162" t="s">
        <v>53</v>
      </c>
      <c r="C235" s="162" t="s">
        <v>54</v>
      </c>
      <c r="D235" s="159" t="s">
        <v>37</v>
      </c>
      <c r="E235" s="159"/>
      <c r="F235" s="159"/>
      <c r="G235" s="162" t="s">
        <v>59</v>
      </c>
      <c r="H235" s="159" t="s">
        <v>55</v>
      </c>
      <c r="I235" s="159"/>
      <c r="J235" s="159"/>
      <c r="K235" s="159"/>
      <c r="L235" s="134" t="s">
        <v>56</v>
      </c>
      <c r="M235" s="134"/>
      <c r="N235" s="134"/>
      <c r="O235" s="135"/>
      <c r="S235" s="4"/>
      <c r="T235" s="2"/>
      <c r="U235" s="2"/>
      <c r="V235" s="2"/>
      <c r="W235" s="2"/>
      <c r="X235" s="2"/>
      <c r="Y235" s="2"/>
      <c r="Z235" s="2"/>
      <c r="AA235" s="2"/>
      <c r="AB235" s="2"/>
    </row>
    <row r="236" spans="1:29" s="3" customFormat="1" x14ac:dyDescent="0.25">
      <c r="A236" s="160"/>
      <c r="B236" s="162"/>
      <c r="C236" s="162"/>
      <c r="D236" s="53" t="s">
        <v>38</v>
      </c>
      <c r="E236" s="53" t="s">
        <v>39</v>
      </c>
      <c r="F236" s="53" t="s">
        <v>40</v>
      </c>
      <c r="G236" s="162"/>
      <c r="H236" s="55" t="s">
        <v>1</v>
      </c>
      <c r="I236" s="55" t="s">
        <v>2</v>
      </c>
      <c r="J236" s="55" t="s">
        <v>0</v>
      </c>
      <c r="K236" s="55" t="s">
        <v>3</v>
      </c>
      <c r="L236" s="55" t="s">
        <v>57</v>
      </c>
      <c r="M236" s="55" t="s">
        <v>4</v>
      </c>
      <c r="N236" s="55" t="s">
        <v>58</v>
      </c>
      <c r="O236" s="134"/>
      <c r="S236" s="1"/>
      <c r="T236" s="2"/>
      <c r="U236" s="2"/>
      <c r="V236" s="2"/>
      <c r="W236" s="2"/>
      <c r="X236" s="2"/>
      <c r="Y236" s="2"/>
      <c r="Z236" s="2"/>
      <c r="AA236" s="2"/>
      <c r="AB236" s="2"/>
    </row>
    <row r="237" spans="1:29" ht="15.75" thickBot="1" x14ac:dyDescent="0.3">
      <c r="A237" s="63"/>
      <c r="B237" s="131" t="s">
        <v>10</v>
      </c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55" t="s">
        <v>5</v>
      </c>
      <c r="S237" s="2"/>
    </row>
    <row r="238" spans="1:29" ht="16.5" thickBot="1" x14ac:dyDescent="0.3">
      <c r="A238" s="144">
        <v>133</v>
      </c>
      <c r="B238" s="145" t="s">
        <v>156</v>
      </c>
      <c r="C238" s="146">
        <v>200</v>
      </c>
      <c r="D238" s="146">
        <v>7</v>
      </c>
      <c r="E238" s="146">
        <v>9</v>
      </c>
      <c r="F238" s="146">
        <v>34</v>
      </c>
      <c r="G238" s="146">
        <v>243</v>
      </c>
      <c r="H238" s="146">
        <v>0</v>
      </c>
      <c r="I238" s="146">
        <v>0</v>
      </c>
      <c r="J238" s="146">
        <v>7</v>
      </c>
      <c r="K238" s="146">
        <v>0</v>
      </c>
      <c r="L238" s="146">
        <v>12</v>
      </c>
      <c r="M238" s="146">
        <v>21</v>
      </c>
      <c r="N238" s="146">
        <v>67</v>
      </c>
      <c r="O238" s="146">
        <v>1</v>
      </c>
      <c r="P238" s="9"/>
      <c r="Q238" s="10"/>
      <c r="R238" s="9"/>
      <c r="AC238" s="35"/>
    </row>
    <row r="239" spans="1:29" ht="16.5" thickBot="1" x14ac:dyDescent="0.3">
      <c r="A239" s="147">
        <v>430</v>
      </c>
      <c r="B239" s="148" t="s">
        <v>109</v>
      </c>
      <c r="C239" s="149">
        <v>200</v>
      </c>
      <c r="D239" s="149">
        <v>0</v>
      </c>
      <c r="E239" s="149">
        <v>0</v>
      </c>
      <c r="F239" s="149">
        <v>15</v>
      </c>
      <c r="G239" s="149">
        <v>58</v>
      </c>
      <c r="H239" s="149">
        <v>0</v>
      </c>
      <c r="I239" s="149">
        <v>0</v>
      </c>
      <c r="J239" s="149">
        <v>0</v>
      </c>
      <c r="K239" s="149">
        <v>0</v>
      </c>
      <c r="L239" s="149">
        <v>10</v>
      </c>
      <c r="M239" s="149">
        <v>3</v>
      </c>
      <c r="N239" s="149">
        <v>0</v>
      </c>
      <c r="O239" s="149">
        <v>0</v>
      </c>
    </row>
    <row r="240" spans="1:29" s="2" customFormat="1" ht="16.5" thickBot="1" x14ac:dyDescent="0.3">
      <c r="A240" s="147">
        <v>13</v>
      </c>
      <c r="B240" s="148" t="s">
        <v>108</v>
      </c>
      <c r="C240" s="149">
        <v>10</v>
      </c>
      <c r="D240" s="149">
        <v>0</v>
      </c>
      <c r="E240" s="149">
        <v>8</v>
      </c>
      <c r="F240" s="149">
        <v>0</v>
      </c>
      <c r="G240" s="149">
        <v>75</v>
      </c>
      <c r="H240" s="149">
        <v>0</v>
      </c>
      <c r="I240" s="149">
        <v>0</v>
      </c>
      <c r="J240" s="149">
        <v>0</v>
      </c>
      <c r="K240" s="149">
        <v>0</v>
      </c>
      <c r="L240" s="149">
        <v>1</v>
      </c>
      <c r="M240" s="149">
        <v>2</v>
      </c>
      <c r="N240" s="149">
        <v>0</v>
      </c>
      <c r="O240" s="149">
        <v>0</v>
      </c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9" ht="16.5" thickBot="1" x14ac:dyDescent="0.3">
      <c r="A241" s="147" t="s">
        <v>110</v>
      </c>
      <c r="B241" s="148" t="s">
        <v>111</v>
      </c>
      <c r="C241" s="149">
        <v>45</v>
      </c>
      <c r="D241" s="149">
        <v>4</v>
      </c>
      <c r="E241" s="149">
        <v>1</v>
      </c>
      <c r="F241" s="149">
        <v>25</v>
      </c>
      <c r="G241" s="149">
        <v>126</v>
      </c>
      <c r="H241" s="149">
        <v>0</v>
      </c>
      <c r="I241" s="149">
        <v>0</v>
      </c>
      <c r="J241" s="149">
        <v>8</v>
      </c>
      <c r="K241" s="149">
        <v>3</v>
      </c>
      <c r="L241" s="149">
        <v>33</v>
      </c>
      <c r="M241" s="149">
        <v>27</v>
      </c>
      <c r="N241" s="149">
        <v>144</v>
      </c>
      <c r="O241" s="149">
        <v>2</v>
      </c>
      <c r="S241" s="3"/>
    </row>
    <row r="242" spans="1:29" ht="15" customHeight="1" x14ac:dyDescent="0.25">
      <c r="A242" s="38"/>
      <c r="B242" s="46" t="s">
        <v>12</v>
      </c>
      <c r="C242" s="54"/>
      <c r="D242" s="54">
        <f t="shared" ref="D242:O243" si="24">SUM(D238:D241)</f>
        <v>11</v>
      </c>
      <c r="E242" s="54">
        <f t="shared" si="24"/>
        <v>18</v>
      </c>
      <c r="F242" s="54">
        <f t="shared" si="24"/>
        <v>74</v>
      </c>
      <c r="G242" s="54">
        <f t="shared" si="24"/>
        <v>502</v>
      </c>
      <c r="H242" s="54">
        <f t="shared" si="24"/>
        <v>0</v>
      </c>
      <c r="I242" s="54">
        <f t="shared" si="24"/>
        <v>0</v>
      </c>
      <c r="J242" s="54">
        <f t="shared" si="24"/>
        <v>15</v>
      </c>
      <c r="K242" s="54">
        <f t="shared" si="24"/>
        <v>3</v>
      </c>
      <c r="L242" s="54">
        <f t="shared" si="24"/>
        <v>56</v>
      </c>
      <c r="M242" s="54">
        <f t="shared" si="24"/>
        <v>53</v>
      </c>
      <c r="N242" s="54">
        <f t="shared" si="24"/>
        <v>211</v>
      </c>
      <c r="O242" s="54">
        <v>1.02</v>
      </c>
      <c r="S242" s="10"/>
      <c r="T242" s="10"/>
      <c r="U242" s="170" t="s">
        <v>36</v>
      </c>
      <c r="V242" s="170"/>
      <c r="W242" s="170"/>
      <c r="X242" s="170"/>
      <c r="Y242" s="170"/>
      <c r="Z242" s="35"/>
      <c r="AA242" s="35"/>
      <c r="AB242" s="35"/>
    </row>
    <row r="243" spans="1:29" ht="15.75" thickBot="1" x14ac:dyDescent="0.3">
      <c r="A243" s="63"/>
      <c r="B243" s="131" t="s">
        <v>15</v>
      </c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54">
        <f t="shared" si="24"/>
        <v>3.02</v>
      </c>
    </row>
    <row r="244" spans="1:29" ht="16.5" thickBot="1" x14ac:dyDescent="0.3">
      <c r="A244" s="144">
        <v>76</v>
      </c>
      <c r="B244" s="145" t="s">
        <v>157</v>
      </c>
      <c r="C244" s="146" t="s">
        <v>120</v>
      </c>
      <c r="D244" s="146">
        <v>3</v>
      </c>
      <c r="E244" s="146">
        <v>6</v>
      </c>
      <c r="F244" s="146">
        <v>18</v>
      </c>
      <c r="G244" s="146">
        <v>135</v>
      </c>
      <c r="H244" s="146">
        <v>0</v>
      </c>
      <c r="I244" s="146">
        <v>0</v>
      </c>
      <c r="J244" s="146">
        <v>8</v>
      </c>
      <c r="K244" s="146">
        <v>29</v>
      </c>
      <c r="L244" s="146">
        <v>31</v>
      </c>
      <c r="M244" s="146">
        <v>36</v>
      </c>
      <c r="N244" s="146">
        <v>156</v>
      </c>
      <c r="O244" s="146">
        <v>5</v>
      </c>
      <c r="T244" s="2"/>
      <c r="U244" s="2"/>
      <c r="V244" s="2"/>
      <c r="W244" s="2"/>
      <c r="X244" s="2"/>
      <c r="Y244" s="2"/>
      <c r="Z244" s="2"/>
      <c r="AA244" s="2"/>
      <c r="AB244" s="2"/>
    </row>
    <row r="245" spans="1:29" ht="16.5" thickBot="1" x14ac:dyDescent="0.3">
      <c r="A245" s="147">
        <v>326</v>
      </c>
      <c r="B245" s="148" t="s">
        <v>133</v>
      </c>
      <c r="C245" s="149">
        <v>150</v>
      </c>
      <c r="D245" s="149">
        <v>6</v>
      </c>
      <c r="E245" s="149">
        <v>10</v>
      </c>
      <c r="F245" s="149">
        <v>10</v>
      </c>
      <c r="G245" s="149">
        <v>298</v>
      </c>
      <c r="H245" s="149">
        <v>0</v>
      </c>
      <c r="I245" s="149">
        <v>0</v>
      </c>
      <c r="J245" s="149">
        <v>0</v>
      </c>
      <c r="K245" s="149">
        <v>0</v>
      </c>
      <c r="L245" s="149">
        <v>1</v>
      </c>
      <c r="M245" s="149">
        <v>12</v>
      </c>
      <c r="N245" s="149">
        <v>70</v>
      </c>
      <c r="O245" s="149">
        <v>1</v>
      </c>
    </row>
    <row r="246" spans="1:29" ht="16.5" thickBot="1" x14ac:dyDescent="0.3">
      <c r="A246" s="147"/>
      <c r="B246" s="148" t="s">
        <v>158</v>
      </c>
      <c r="C246" s="149">
        <v>30</v>
      </c>
      <c r="D246" s="149">
        <v>1</v>
      </c>
      <c r="E246" s="149">
        <v>2</v>
      </c>
      <c r="F246" s="149">
        <v>3</v>
      </c>
      <c r="G246" s="149">
        <v>33</v>
      </c>
      <c r="H246" s="149">
        <v>0</v>
      </c>
      <c r="I246" s="149">
        <v>1</v>
      </c>
      <c r="J246" s="149">
        <v>0</v>
      </c>
      <c r="K246" s="149">
        <v>0</v>
      </c>
      <c r="L246" s="149">
        <v>4</v>
      </c>
      <c r="M246" s="149">
        <v>10</v>
      </c>
      <c r="N246" s="149">
        <v>5</v>
      </c>
      <c r="O246" s="149">
        <v>0</v>
      </c>
      <c r="P246" s="9"/>
      <c r="Q246" s="10"/>
      <c r="R246" s="9"/>
      <c r="T246" s="3"/>
      <c r="U246" s="3"/>
      <c r="V246" s="3"/>
      <c r="W246" s="3"/>
      <c r="X246" s="3"/>
      <c r="Y246" s="3"/>
      <c r="Z246" s="3"/>
      <c r="AA246" s="3"/>
      <c r="AB246" s="3"/>
      <c r="AC246" s="35"/>
    </row>
    <row r="247" spans="1:29" ht="16.5" thickBot="1" x14ac:dyDescent="0.3">
      <c r="A247" s="147">
        <v>259</v>
      </c>
      <c r="B247" s="148" t="s">
        <v>159</v>
      </c>
      <c r="C247" s="149">
        <v>80</v>
      </c>
      <c r="D247" s="149">
        <v>20</v>
      </c>
      <c r="E247" s="149">
        <v>22</v>
      </c>
      <c r="F247" s="149">
        <v>18</v>
      </c>
      <c r="G247" s="149">
        <v>350</v>
      </c>
      <c r="H247" s="149">
        <v>0</v>
      </c>
      <c r="I247" s="149">
        <v>0</v>
      </c>
      <c r="J247" s="149">
        <v>0</v>
      </c>
      <c r="K247" s="149">
        <v>0</v>
      </c>
      <c r="L247" s="149">
        <v>31</v>
      </c>
      <c r="M247" s="149">
        <v>23</v>
      </c>
      <c r="N247" s="149">
        <v>123</v>
      </c>
      <c r="O247" s="149">
        <v>2</v>
      </c>
    </row>
    <row r="248" spans="1:29" ht="16.5" thickBot="1" x14ac:dyDescent="0.3">
      <c r="A248" s="147">
        <v>401</v>
      </c>
      <c r="B248" s="148" t="s">
        <v>160</v>
      </c>
      <c r="C248" s="149">
        <v>200</v>
      </c>
      <c r="D248" s="149">
        <v>1</v>
      </c>
      <c r="E248" s="149">
        <v>0</v>
      </c>
      <c r="F248" s="149">
        <v>20</v>
      </c>
      <c r="G248" s="149">
        <v>92</v>
      </c>
      <c r="H248" s="149">
        <v>0</v>
      </c>
      <c r="I248" s="149">
        <v>0</v>
      </c>
      <c r="J248" s="149">
        <v>80</v>
      </c>
      <c r="K248" s="149">
        <v>0</v>
      </c>
      <c r="L248" s="149">
        <v>36</v>
      </c>
      <c r="M248" s="149">
        <v>0</v>
      </c>
      <c r="N248" s="149">
        <v>26</v>
      </c>
      <c r="O248" s="149">
        <v>6</v>
      </c>
      <c r="S248" s="2"/>
    </row>
    <row r="249" spans="1:29" ht="16.5" thickBot="1" x14ac:dyDescent="0.3">
      <c r="A249" s="147" t="s">
        <v>110</v>
      </c>
      <c r="B249" s="148" t="s">
        <v>125</v>
      </c>
      <c r="C249" s="149">
        <v>45</v>
      </c>
      <c r="D249" s="149">
        <v>27</v>
      </c>
      <c r="E249" s="149">
        <v>0</v>
      </c>
      <c r="F249" s="149">
        <v>18</v>
      </c>
      <c r="G249" s="149">
        <v>86</v>
      </c>
      <c r="H249" s="149">
        <v>0</v>
      </c>
      <c r="I249" s="149">
        <v>0</v>
      </c>
      <c r="J249" s="149">
        <v>0</v>
      </c>
      <c r="K249" s="149">
        <v>0</v>
      </c>
      <c r="L249" s="149">
        <v>15</v>
      </c>
      <c r="M249" s="149">
        <v>13</v>
      </c>
      <c r="N249" s="149">
        <v>61</v>
      </c>
      <c r="O249" s="149">
        <v>1</v>
      </c>
      <c r="S249" s="3"/>
    </row>
    <row r="250" spans="1:29" s="2" customFormat="1" x14ac:dyDescent="0.25">
      <c r="A250" s="38"/>
      <c r="B250" s="46"/>
      <c r="C250" s="49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S250" s="1"/>
    </row>
    <row r="251" spans="1:29" s="3" customFormat="1" x14ac:dyDescent="0.25">
      <c r="A251" s="38"/>
      <c r="B251" s="46" t="s">
        <v>12</v>
      </c>
      <c r="C251" s="54"/>
      <c r="D251" s="54">
        <f t="shared" ref="D251:N251" si="25">SUM(D244:D250)</f>
        <v>58</v>
      </c>
      <c r="E251" s="54">
        <f t="shared" si="25"/>
        <v>40</v>
      </c>
      <c r="F251" s="54">
        <f t="shared" si="25"/>
        <v>87</v>
      </c>
      <c r="G251" s="54">
        <f t="shared" si="25"/>
        <v>994</v>
      </c>
      <c r="H251" s="54">
        <f t="shared" si="25"/>
        <v>0</v>
      </c>
      <c r="I251" s="54">
        <f t="shared" si="25"/>
        <v>1</v>
      </c>
      <c r="J251" s="54">
        <f t="shared" si="25"/>
        <v>88</v>
      </c>
      <c r="K251" s="54">
        <f t="shared" si="25"/>
        <v>29</v>
      </c>
      <c r="L251" s="54">
        <f t="shared" si="25"/>
        <v>118</v>
      </c>
      <c r="M251" s="54">
        <f t="shared" si="25"/>
        <v>94</v>
      </c>
      <c r="N251" s="54">
        <f t="shared" si="25"/>
        <v>441</v>
      </c>
      <c r="O251" s="54">
        <v>1.4</v>
      </c>
      <c r="S251" s="2"/>
    </row>
    <row r="252" spans="1:29" x14ac:dyDescent="0.25">
      <c r="A252" s="38"/>
      <c r="B252" s="84" t="s">
        <v>69</v>
      </c>
      <c r="C252" s="85"/>
      <c r="D252" s="86">
        <f t="shared" ref="D252:N252" si="26">D242+D251</f>
        <v>69</v>
      </c>
      <c r="E252" s="86">
        <f t="shared" si="26"/>
        <v>58</v>
      </c>
      <c r="F252" s="86">
        <f t="shared" si="26"/>
        <v>161</v>
      </c>
      <c r="G252" s="86">
        <f t="shared" si="26"/>
        <v>1496</v>
      </c>
      <c r="H252" s="86">
        <f t="shared" si="26"/>
        <v>0</v>
      </c>
      <c r="I252" s="86">
        <f t="shared" si="26"/>
        <v>1</v>
      </c>
      <c r="J252" s="86">
        <f t="shared" si="26"/>
        <v>103</v>
      </c>
      <c r="K252" s="86">
        <f t="shared" si="26"/>
        <v>32</v>
      </c>
      <c r="L252" s="86">
        <f t="shared" si="26"/>
        <v>174</v>
      </c>
      <c r="M252" s="86">
        <f t="shared" si="26"/>
        <v>147</v>
      </c>
      <c r="N252" s="86">
        <f t="shared" si="26"/>
        <v>652</v>
      </c>
      <c r="O252" s="54"/>
      <c r="S252" s="15"/>
      <c r="T252" s="13"/>
      <c r="U252" s="13"/>
      <c r="V252" s="13"/>
      <c r="W252" s="13"/>
      <c r="X252" s="13"/>
      <c r="Y252" s="13"/>
      <c r="Z252" s="13"/>
      <c r="AA252" s="13"/>
      <c r="AB252" s="13"/>
    </row>
    <row r="253" spans="1:29" x14ac:dyDescent="0.25">
      <c r="A253" s="65"/>
      <c r="B253" s="56"/>
      <c r="C253" s="70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S253" s="15"/>
      <c r="T253" s="13"/>
      <c r="U253" s="13"/>
      <c r="V253" s="13"/>
      <c r="W253" s="13"/>
      <c r="X253" s="13"/>
      <c r="Y253" s="13"/>
      <c r="Z253" s="13"/>
      <c r="AA253" s="13"/>
      <c r="AB253" s="13"/>
    </row>
    <row r="254" spans="1:29" x14ac:dyDescent="0.25">
      <c r="A254" s="65"/>
      <c r="B254" s="56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9" x14ac:dyDescent="0.25">
      <c r="A255" s="71"/>
      <c r="B255" s="133"/>
      <c r="C255" s="133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59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9" x14ac:dyDescent="0.25">
      <c r="A256" s="65"/>
      <c r="B256" s="56"/>
      <c r="C256" s="70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133"/>
    </row>
    <row r="257" spans="1:28" s="2" customFormat="1" x14ac:dyDescent="0.25">
      <c r="A257" s="65"/>
      <c r="B257" s="56"/>
      <c r="C257" s="70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s="3" customFormat="1" x14ac:dyDescent="0.25">
      <c r="A258" s="65"/>
      <c r="B258" s="56"/>
      <c r="C258" s="70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s="13" customFormat="1" x14ac:dyDescent="0.25">
      <c r="A259" s="65"/>
      <c r="B259" s="56"/>
      <c r="C259" s="70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1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s="8" customFormat="1" x14ac:dyDescent="0.25">
      <c r="A260" s="65"/>
      <c r="B260" s="56"/>
      <c r="C260" s="70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7"/>
      <c r="S260" s="1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x14ac:dyDescent="0.25">
      <c r="A261" s="65"/>
      <c r="B261" s="56"/>
      <c r="C261" s="70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S261" s="2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s="8" customFormat="1" x14ac:dyDescent="0.25">
      <c r="A262" s="65"/>
      <c r="B262" s="56"/>
      <c r="C262" s="70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7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25">
      <c r="A263" s="65"/>
      <c r="B263" s="56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S263" s="3"/>
    </row>
    <row r="264" spans="1:28" x14ac:dyDescent="0.25">
      <c r="A264" s="65"/>
      <c r="B264" s="56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s="2" customFormat="1" x14ac:dyDescent="0.25">
      <c r="A265" s="65"/>
      <c r="B265" s="56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s="3" customFormat="1" x14ac:dyDescent="0.25">
      <c r="A266" s="135" t="s">
        <v>35</v>
      </c>
      <c r="B266" s="135"/>
      <c r="C266" s="135"/>
      <c r="D266" s="135"/>
      <c r="E266" s="135"/>
      <c r="F266" s="135"/>
      <c r="G266" s="135"/>
      <c r="H266" s="135"/>
      <c r="I266" s="135"/>
      <c r="J266" s="135"/>
      <c r="K266" s="135"/>
      <c r="L266" s="135"/>
      <c r="M266" s="135"/>
      <c r="N266" s="135"/>
      <c r="O266" s="59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25">
      <c r="A267" s="160" t="s">
        <v>52</v>
      </c>
      <c r="B267" s="162" t="s">
        <v>53</v>
      </c>
      <c r="C267" s="162" t="s">
        <v>54</v>
      </c>
      <c r="D267" s="159" t="s">
        <v>37</v>
      </c>
      <c r="E267" s="159"/>
      <c r="F267" s="159"/>
      <c r="G267" s="162" t="s">
        <v>59</v>
      </c>
      <c r="H267" s="159" t="s">
        <v>55</v>
      </c>
      <c r="I267" s="159"/>
      <c r="J267" s="159"/>
      <c r="K267" s="159"/>
      <c r="L267" s="134" t="s">
        <v>56</v>
      </c>
      <c r="M267" s="134"/>
      <c r="N267" s="134"/>
      <c r="O267" s="135"/>
      <c r="S267" s="10"/>
      <c r="T267" s="10"/>
      <c r="U267" s="170" t="s">
        <v>36</v>
      </c>
      <c r="V267" s="170"/>
      <c r="W267" s="170"/>
      <c r="X267" s="170"/>
      <c r="Y267" s="170"/>
      <c r="Z267" s="35"/>
      <c r="AA267" s="35"/>
      <c r="AB267" s="35"/>
    </row>
    <row r="268" spans="1:28" x14ac:dyDescent="0.25">
      <c r="A268" s="160"/>
      <c r="B268" s="162"/>
      <c r="C268" s="162"/>
      <c r="D268" s="53" t="s">
        <v>38</v>
      </c>
      <c r="E268" s="53" t="s">
        <v>39</v>
      </c>
      <c r="F268" s="53" t="s">
        <v>40</v>
      </c>
      <c r="G268" s="162"/>
      <c r="H268" s="55" t="s">
        <v>1</v>
      </c>
      <c r="I268" s="55" t="s">
        <v>2</v>
      </c>
      <c r="J268" s="55" t="s">
        <v>0</v>
      </c>
      <c r="K268" s="55" t="s">
        <v>3</v>
      </c>
      <c r="L268" s="55" t="s">
        <v>57</v>
      </c>
      <c r="M268" s="55" t="s">
        <v>4</v>
      </c>
      <c r="N268" s="55" t="s">
        <v>58</v>
      </c>
      <c r="O268" s="134"/>
    </row>
    <row r="269" spans="1:28" s="2" customFormat="1" ht="15.75" thickBot="1" x14ac:dyDescent="0.3">
      <c r="A269" s="63"/>
      <c r="B269" s="131" t="s">
        <v>10</v>
      </c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55" t="s">
        <v>5</v>
      </c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s="2" customFormat="1" ht="16.5" thickBot="1" x14ac:dyDescent="0.3">
      <c r="A270" s="144">
        <v>236</v>
      </c>
      <c r="B270" s="145" t="s">
        <v>161</v>
      </c>
      <c r="C270" s="146" t="s">
        <v>128</v>
      </c>
      <c r="D270" s="146">
        <v>9</v>
      </c>
      <c r="E270" s="146">
        <v>14</v>
      </c>
      <c r="F270" s="146">
        <v>45</v>
      </c>
      <c r="G270" s="146">
        <v>330</v>
      </c>
      <c r="H270" s="146">
        <v>0</v>
      </c>
      <c r="I270" s="146">
        <v>0</v>
      </c>
      <c r="J270" s="146">
        <v>15</v>
      </c>
      <c r="K270" s="146">
        <v>0</v>
      </c>
      <c r="L270" s="146">
        <v>22</v>
      </c>
      <c r="M270" s="146">
        <v>54</v>
      </c>
      <c r="N270" s="146">
        <v>138</v>
      </c>
      <c r="O270" s="146">
        <v>2</v>
      </c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s="2" customFormat="1" ht="16.5" thickBot="1" x14ac:dyDescent="0.3">
      <c r="A271" s="150">
        <v>274</v>
      </c>
      <c r="B271" s="148" t="s">
        <v>162</v>
      </c>
      <c r="C271" s="149">
        <v>200</v>
      </c>
      <c r="D271" s="149">
        <v>0</v>
      </c>
      <c r="E271" s="149">
        <v>0</v>
      </c>
      <c r="F271" s="149">
        <v>15</v>
      </c>
      <c r="G271" s="149">
        <v>58</v>
      </c>
      <c r="H271" s="149">
        <v>0</v>
      </c>
      <c r="I271" s="149">
        <v>0</v>
      </c>
      <c r="J271" s="149">
        <v>0</v>
      </c>
      <c r="K271" s="149">
        <v>0</v>
      </c>
      <c r="L271" s="149">
        <v>10</v>
      </c>
      <c r="M271" s="149">
        <v>3</v>
      </c>
      <c r="N271" s="149">
        <v>0</v>
      </c>
      <c r="O271" s="149">
        <v>0</v>
      </c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25">
      <c r="A272" s="38"/>
      <c r="B272" s="46" t="s">
        <v>12</v>
      </c>
      <c r="C272" s="54"/>
      <c r="D272" s="54">
        <f t="shared" ref="D272:N272" si="27">SUM(D270:D271)</f>
        <v>9</v>
      </c>
      <c r="E272" s="54">
        <f t="shared" si="27"/>
        <v>14</v>
      </c>
      <c r="F272" s="54">
        <f t="shared" si="27"/>
        <v>60</v>
      </c>
      <c r="G272" s="54">
        <f t="shared" si="27"/>
        <v>388</v>
      </c>
      <c r="H272" s="54">
        <f t="shared" si="27"/>
        <v>0</v>
      </c>
      <c r="I272" s="54">
        <f t="shared" si="27"/>
        <v>0</v>
      </c>
      <c r="J272" s="54">
        <f t="shared" si="27"/>
        <v>15</v>
      </c>
      <c r="K272" s="54">
        <f t="shared" si="27"/>
        <v>0</v>
      </c>
      <c r="L272" s="54">
        <f t="shared" si="27"/>
        <v>32</v>
      </c>
      <c r="M272" s="54">
        <f t="shared" si="27"/>
        <v>57</v>
      </c>
      <c r="N272" s="54">
        <f t="shared" si="27"/>
        <v>138</v>
      </c>
      <c r="O272" s="54">
        <v>1.02</v>
      </c>
    </row>
    <row r="273" spans="1:15" ht="15.75" thickBot="1" x14ac:dyDescent="0.3">
      <c r="A273" s="63"/>
      <c r="B273" s="131" t="s">
        <v>15</v>
      </c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54">
        <f>SUM(O271:O272)</f>
        <v>1.02</v>
      </c>
    </row>
    <row r="274" spans="1:15" ht="16.5" thickBot="1" x14ac:dyDescent="0.3">
      <c r="A274" s="144">
        <v>19</v>
      </c>
      <c r="B274" s="145" t="s">
        <v>130</v>
      </c>
      <c r="C274" s="146">
        <v>25</v>
      </c>
      <c r="D274" s="146">
        <v>1</v>
      </c>
      <c r="E274" s="146">
        <v>4</v>
      </c>
      <c r="F274" s="146">
        <v>3</v>
      </c>
      <c r="G274" s="146">
        <v>51</v>
      </c>
      <c r="H274" s="146">
        <v>0</v>
      </c>
      <c r="I274" s="146">
        <v>0</v>
      </c>
      <c r="J274" s="146">
        <v>9</v>
      </c>
      <c r="K274" s="146">
        <v>1</v>
      </c>
      <c r="L274" s="146">
        <v>30</v>
      </c>
      <c r="M274" s="146">
        <v>14</v>
      </c>
      <c r="N274" s="146">
        <v>21</v>
      </c>
      <c r="O274" s="146">
        <v>0</v>
      </c>
    </row>
    <row r="275" spans="1:15" ht="15" customHeight="1" thickBot="1" x14ac:dyDescent="0.3">
      <c r="A275" s="147">
        <v>187</v>
      </c>
      <c r="B275" s="148" t="s">
        <v>163</v>
      </c>
      <c r="C275" s="149" t="s">
        <v>120</v>
      </c>
      <c r="D275" s="149">
        <v>5</v>
      </c>
      <c r="E275" s="149">
        <v>7</v>
      </c>
      <c r="F275" s="149">
        <v>26</v>
      </c>
      <c r="G275" s="149">
        <v>192</v>
      </c>
      <c r="H275" s="149">
        <v>0</v>
      </c>
      <c r="I275" s="149">
        <v>0</v>
      </c>
      <c r="J275" s="149">
        <v>8</v>
      </c>
      <c r="K275" s="149">
        <v>0</v>
      </c>
      <c r="L275" s="149">
        <v>70</v>
      </c>
      <c r="M275" s="149">
        <v>31</v>
      </c>
      <c r="N275" s="149">
        <v>251</v>
      </c>
      <c r="O275" s="149">
        <v>1</v>
      </c>
    </row>
    <row r="276" spans="1:15" ht="16.5" thickBot="1" x14ac:dyDescent="0.3">
      <c r="A276" s="147">
        <v>209</v>
      </c>
      <c r="B276" s="148" t="s">
        <v>150</v>
      </c>
      <c r="C276" s="149">
        <v>150</v>
      </c>
      <c r="D276" s="149">
        <v>9</v>
      </c>
      <c r="E276" s="149">
        <v>6</v>
      </c>
      <c r="F276" s="149">
        <v>40</v>
      </c>
      <c r="G276" s="149">
        <v>253</v>
      </c>
      <c r="H276" s="149">
        <v>0</v>
      </c>
      <c r="I276" s="149">
        <v>0</v>
      </c>
      <c r="J276" s="149">
        <v>0</v>
      </c>
      <c r="K276" s="149">
        <v>0</v>
      </c>
      <c r="L276" s="149">
        <v>16</v>
      </c>
      <c r="M276" s="149">
        <v>36</v>
      </c>
      <c r="N276" s="149">
        <v>128</v>
      </c>
      <c r="O276" s="149">
        <v>3</v>
      </c>
    </row>
    <row r="277" spans="1:15" ht="16.5" thickBot="1" x14ac:dyDescent="0.3">
      <c r="A277" s="147">
        <v>83</v>
      </c>
      <c r="B277" s="148" t="s">
        <v>121</v>
      </c>
      <c r="C277" s="149">
        <v>90</v>
      </c>
      <c r="D277" s="149">
        <v>20</v>
      </c>
      <c r="E277" s="149">
        <v>22</v>
      </c>
      <c r="F277" s="149">
        <v>18</v>
      </c>
      <c r="G277" s="149">
        <v>350</v>
      </c>
      <c r="H277" s="149">
        <v>0</v>
      </c>
      <c r="I277" s="149">
        <v>0</v>
      </c>
      <c r="J277" s="149">
        <v>0</v>
      </c>
      <c r="K277" s="149">
        <v>0</v>
      </c>
      <c r="L277" s="149">
        <v>31</v>
      </c>
      <c r="M277" s="149">
        <v>23</v>
      </c>
      <c r="N277" s="149">
        <v>123</v>
      </c>
      <c r="O277" s="149">
        <v>2</v>
      </c>
    </row>
    <row r="278" spans="1:15" ht="16.5" thickBot="1" x14ac:dyDescent="0.3">
      <c r="A278" s="147">
        <v>401</v>
      </c>
      <c r="B278" s="148" t="s">
        <v>134</v>
      </c>
      <c r="C278" s="149">
        <v>200</v>
      </c>
      <c r="D278" s="149">
        <v>0</v>
      </c>
      <c r="E278" s="149">
        <v>0</v>
      </c>
      <c r="F278" s="149">
        <v>22</v>
      </c>
      <c r="G278" s="149">
        <v>95</v>
      </c>
      <c r="H278" s="149">
        <v>0</v>
      </c>
      <c r="I278" s="149">
        <v>0</v>
      </c>
      <c r="J278" s="148">
        <v>4</v>
      </c>
      <c r="K278" s="149">
        <v>0</v>
      </c>
      <c r="L278" s="149">
        <v>20</v>
      </c>
      <c r="M278" s="149">
        <v>0</v>
      </c>
      <c r="N278" s="149">
        <v>12</v>
      </c>
      <c r="O278" s="149">
        <v>0</v>
      </c>
    </row>
    <row r="279" spans="1:15" ht="16.5" thickBot="1" x14ac:dyDescent="0.3">
      <c r="A279" s="147" t="s">
        <v>110</v>
      </c>
      <c r="B279" s="148" t="s">
        <v>116</v>
      </c>
      <c r="C279" s="149">
        <v>45</v>
      </c>
      <c r="D279" s="149">
        <v>27</v>
      </c>
      <c r="E279" s="149">
        <v>0</v>
      </c>
      <c r="F279" s="149">
        <v>18</v>
      </c>
      <c r="G279" s="149">
        <v>86</v>
      </c>
      <c r="H279" s="149">
        <v>0</v>
      </c>
      <c r="I279" s="149">
        <v>0</v>
      </c>
      <c r="J279" s="149">
        <v>0</v>
      </c>
      <c r="K279" s="149">
        <v>0</v>
      </c>
      <c r="L279" s="149">
        <v>15</v>
      </c>
      <c r="M279" s="149">
        <v>13</v>
      </c>
      <c r="N279" s="149">
        <v>61</v>
      </c>
      <c r="O279" s="149">
        <v>1</v>
      </c>
    </row>
    <row r="280" spans="1:15" x14ac:dyDescent="0.25">
      <c r="A280" s="38"/>
      <c r="B280" s="46"/>
      <c r="C280" s="49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 x14ac:dyDescent="0.25">
      <c r="A281" s="38"/>
      <c r="B281" s="46" t="s">
        <v>12</v>
      </c>
      <c r="C281" s="54"/>
      <c r="D281" s="54">
        <f t="shared" ref="D281:O282" si="28">SUM(D274:D280)</f>
        <v>62</v>
      </c>
      <c r="E281" s="54">
        <f t="shared" si="28"/>
        <v>39</v>
      </c>
      <c r="F281" s="54">
        <f t="shared" si="28"/>
        <v>127</v>
      </c>
      <c r="G281" s="54">
        <f t="shared" si="28"/>
        <v>1027</v>
      </c>
      <c r="H281" s="54">
        <f t="shared" si="28"/>
        <v>0</v>
      </c>
      <c r="I281" s="54">
        <f t="shared" si="28"/>
        <v>0</v>
      </c>
      <c r="J281" s="54">
        <f t="shared" si="28"/>
        <v>21</v>
      </c>
      <c r="K281" s="54">
        <f t="shared" si="28"/>
        <v>1</v>
      </c>
      <c r="L281" s="54">
        <f t="shared" si="28"/>
        <v>182</v>
      </c>
      <c r="M281" s="54">
        <f t="shared" si="28"/>
        <v>117</v>
      </c>
      <c r="N281" s="54">
        <f t="shared" si="28"/>
        <v>596</v>
      </c>
      <c r="O281" s="54">
        <v>1.4</v>
      </c>
    </row>
    <row r="282" spans="1:15" x14ac:dyDescent="0.25">
      <c r="A282" s="38"/>
      <c r="B282" s="84" t="s">
        <v>69</v>
      </c>
      <c r="C282" s="85"/>
      <c r="D282" s="86">
        <f t="shared" ref="D282:O283" si="29">D272+D281</f>
        <v>71</v>
      </c>
      <c r="E282" s="86">
        <f t="shared" si="29"/>
        <v>53</v>
      </c>
      <c r="F282" s="86">
        <f t="shared" si="29"/>
        <v>187</v>
      </c>
      <c r="G282" s="86">
        <f t="shared" si="29"/>
        <v>1415</v>
      </c>
      <c r="H282" s="86">
        <f t="shared" si="29"/>
        <v>0</v>
      </c>
      <c r="I282" s="86">
        <f t="shared" si="29"/>
        <v>0</v>
      </c>
      <c r="J282" s="86">
        <f t="shared" si="29"/>
        <v>36</v>
      </c>
      <c r="K282" s="86">
        <f t="shared" si="29"/>
        <v>1</v>
      </c>
      <c r="L282" s="86">
        <f t="shared" si="29"/>
        <v>214</v>
      </c>
      <c r="M282" s="86">
        <f t="shared" si="29"/>
        <v>174</v>
      </c>
      <c r="N282" s="86">
        <f t="shared" si="29"/>
        <v>734</v>
      </c>
      <c r="O282" s="54">
        <f t="shared" si="28"/>
        <v>8.4</v>
      </c>
    </row>
    <row r="283" spans="1:15" x14ac:dyDescent="0.25">
      <c r="A283" s="38"/>
      <c r="B283" s="87" t="s">
        <v>67</v>
      </c>
      <c r="C283" s="88"/>
      <c r="D283" s="89">
        <f t="shared" ref="D283:N283" si="30">D20+D47+D75+D104+D130+D161+D191+D219+D252+D282</f>
        <v>736</v>
      </c>
      <c r="E283" s="89">
        <f t="shared" si="30"/>
        <v>460</v>
      </c>
      <c r="F283" s="89">
        <f t="shared" si="30"/>
        <v>1719</v>
      </c>
      <c r="G283" s="89">
        <f t="shared" si="30"/>
        <v>13202</v>
      </c>
      <c r="H283" s="89">
        <f t="shared" si="30"/>
        <v>3</v>
      </c>
      <c r="I283" s="89">
        <f t="shared" si="30"/>
        <v>240</v>
      </c>
      <c r="J283" s="89">
        <f t="shared" si="30"/>
        <v>640</v>
      </c>
      <c r="K283" s="89">
        <f t="shared" si="30"/>
        <v>386</v>
      </c>
      <c r="L283" s="89">
        <f t="shared" si="30"/>
        <v>2731</v>
      </c>
      <c r="M283" s="89">
        <f t="shared" si="30"/>
        <v>2257</v>
      </c>
      <c r="N283" s="89">
        <f t="shared" si="30"/>
        <v>6187</v>
      </c>
      <c r="O283" s="86">
        <f t="shared" si="29"/>
        <v>9.42</v>
      </c>
    </row>
    <row r="284" spans="1:15" x14ac:dyDescent="0.25">
      <c r="A284" s="65"/>
      <c r="B284" s="46" t="s">
        <v>61</v>
      </c>
      <c r="C284" s="49"/>
      <c r="D284" s="54">
        <f t="shared" ref="D284:N284" si="31">D10+D39+D66+D95+D123+D152+D183+D210+D242+D272</f>
        <v>115</v>
      </c>
      <c r="E284" s="54">
        <f t="shared" si="31"/>
        <v>142</v>
      </c>
      <c r="F284" s="54">
        <f t="shared" si="31"/>
        <v>637</v>
      </c>
      <c r="G284" s="54">
        <f t="shared" si="31"/>
        <v>4260</v>
      </c>
      <c r="H284" s="54">
        <f t="shared" si="31"/>
        <v>0</v>
      </c>
      <c r="I284" s="54">
        <f t="shared" si="31"/>
        <v>3</v>
      </c>
      <c r="J284" s="54">
        <f t="shared" si="31"/>
        <v>103</v>
      </c>
      <c r="K284" s="54">
        <f t="shared" si="31"/>
        <v>23</v>
      </c>
      <c r="L284" s="54">
        <f t="shared" si="31"/>
        <v>965</v>
      </c>
      <c r="M284" s="54">
        <f t="shared" si="31"/>
        <v>678</v>
      </c>
      <c r="N284" s="54">
        <f t="shared" si="31"/>
        <v>1833</v>
      </c>
      <c r="O284" s="89" t="e">
        <f>O20+#REF!+#REF!+#REF!+#REF!+#REF!+#REF!+#REF!+#REF!+O283</f>
        <v>#REF!</v>
      </c>
    </row>
    <row r="285" spans="1:15" x14ac:dyDescent="0.25">
      <c r="A285" s="65"/>
      <c r="B285" s="46" t="s">
        <v>62</v>
      </c>
      <c r="C285" s="54"/>
      <c r="D285" s="54">
        <f t="shared" ref="D285:N285" si="32">D19+D46+D74+D103+D129+D160+D190+D218+D251+D281</f>
        <v>621</v>
      </c>
      <c r="E285" s="54">
        <f t="shared" si="32"/>
        <v>318</v>
      </c>
      <c r="F285" s="54">
        <f t="shared" si="32"/>
        <v>1082</v>
      </c>
      <c r="G285" s="54">
        <f t="shared" si="32"/>
        <v>8942</v>
      </c>
      <c r="H285" s="54">
        <f t="shared" si="32"/>
        <v>3</v>
      </c>
      <c r="I285" s="54">
        <f t="shared" si="32"/>
        <v>237</v>
      </c>
      <c r="J285" s="54">
        <f t="shared" si="32"/>
        <v>537</v>
      </c>
      <c r="K285" s="54">
        <f t="shared" si="32"/>
        <v>363</v>
      </c>
      <c r="L285" s="54">
        <f t="shared" si="32"/>
        <v>1766</v>
      </c>
      <c r="M285" s="54">
        <f t="shared" si="32"/>
        <v>1579</v>
      </c>
      <c r="N285" s="54">
        <f t="shared" si="32"/>
        <v>4354</v>
      </c>
      <c r="O285" s="54">
        <f>O10+O40+O67+O96+O124+O153+O184+O211+O243+O273</f>
        <v>7.0399999999999991</v>
      </c>
    </row>
    <row r="286" spans="1:15" x14ac:dyDescent="0.25">
      <c r="A286" s="38"/>
      <c r="B286" s="87" t="s">
        <v>70</v>
      </c>
      <c r="C286" s="88"/>
      <c r="D286" s="89">
        <f>D283/10</f>
        <v>73.599999999999994</v>
      </c>
      <c r="E286" s="89">
        <f t="shared" ref="E286:O287" si="33">E283/10</f>
        <v>46</v>
      </c>
      <c r="F286" s="89">
        <f t="shared" si="33"/>
        <v>171.9</v>
      </c>
      <c r="G286" s="89">
        <f t="shared" si="33"/>
        <v>1320.2</v>
      </c>
      <c r="H286" s="89">
        <f t="shared" si="33"/>
        <v>0.3</v>
      </c>
      <c r="I286" s="89">
        <f t="shared" si="33"/>
        <v>24</v>
      </c>
      <c r="J286" s="89">
        <f t="shared" si="33"/>
        <v>64</v>
      </c>
      <c r="K286" s="89">
        <f t="shared" si="33"/>
        <v>38.6</v>
      </c>
      <c r="L286" s="89">
        <f t="shared" si="33"/>
        <v>273.10000000000002</v>
      </c>
      <c r="M286" s="89">
        <f t="shared" si="33"/>
        <v>225.7</v>
      </c>
      <c r="N286" s="89">
        <f>N283/10</f>
        <v>618.70000000000005</v>
      </c>
      <c r="O286" s="54">
        <f>O19+O47+O75+O104+O130+O161+O191+O219+O252+O282</f>
        <v>83.000000000000014</v>
      </c>
    </row>
    <row r="287" spans="1:15" x14ac:dyDescent="0.25">
      <c r="A287" s="65"/>
      <c r="B287" s="46" t="s">
        <v>61</v>
      </c>
      <c r="C287" s="49"/>
      <c r="D287" s="54">
        <f>D284/10</f>
        <v>11.5</v>
      </c>
      <c r="E287" s="54">
        <f t="shared" ref="E287:O288" si="34">E284/10</f>
        <v>14.2</v>
      </c>
      <c r="F287" s="54">
        <f t="shared" si="34"/>
        <v>63.7</v>
      </c>
      <c r="G287" s="54">
        <f>G284/10</f>
        <v>426</v>
      </c>
      <c r="H287" s="54">
        <f t="shared" si="34"/>
        <v>0</v>
      </c>
      <c r="I287" s="54">
        <f t="shared" si="34"/>
        <v>0.3</v>
      </c>
      <c r="J287" s="54">
        <f t="shared" si="34"/>
        <v>10.3</v>
      </c>
      <c r="K287" s="54">
        <f t="shared" si="34"/>
        <v>2.2999999999999998</v>
      </c>
      <c r="L287" s="54">
        <f t="shared" si="34"/>
        <v>96.5</v>
      </c>
      <c r="M287" s="54">
        <f t="shared" si="34"/>
        <v>67.8</v>
      </c>
      <c r="N287" s="54">
        <f t="shared" si="34"/>
        <v>183.3</v>
      </c>
      <c r="O287" s="89" t="e">
        <f t="shared" si="33"/>
        <v>#REF!</v>
      </c>
    </row>
    <row r="288" spans="1:15" x14ac:dyDescent="0.25">
      <c r="A288" s="65"/>
      <c r="B288" s="46" t="s">
        <v>62</v>
      </c>
      <c r="C288" s="54"/>
      <c r="D288" s="54">
        <f>D285/10</f>
        <v>62.1</v>
      </c>
      <c r="E288" s="54">
        <f t="shared" ref="E288:O289" si="35">E285/10</f>
        <v>31.8</v>
      </c>
      <c r="F288" s="54">
        <f t="shared" si="35"/>
        <v>108.2</v>
      </c>
      <c r="G288" s="54">
        <f>G285/10</f>
        <v>894.2</v>
      </c>
      <c r="H288" s="54">
        <f t="shared" si="35"/>
        <v>0.3</v>
      </c>
      <c r="I288" s="54">
        <f t="shared" si="35"/>
        <v>23.7</v>
      </c>
      <c r="J288" s="54">
        <f t="shared" si="35"/>
        <v>53.7</v>
      </c>
      <c r="K288" s="54">
        <f t="shared" si="35"/>
        <v>36.299999999999997</v>
      </c>
      <c r="L288" s="54">
        <f t="shared" si="35"/>
        <v>176.6</v>
      </c>
      <c r="M288" s="54">
        <f t="shared" si="35"/>
        <v>157.9</v>
      </c>
      <c r="N288" s="54">
        <f t="shared" si="35"/>
        <v>435.4</v>
      </c>
      <c r="O288" s="54">
        <f t="shared" si="34"/>
        <v>0.70399999999999996</v>
      </c>
    </row>
    <row r="289" spans="1:15" x14ac:dyDescent="0.25">
      <c r="A289" s="65"/>
      <c r="B289" s="90" t="s">
        <v>71</v>
      </c>
      <c r="C289" s="49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>
        <f t="shared" si="35"/>
        <v>8.3000000000000007</v>
      </c>
    </row>
    <row r="290" spans="1:15" x14ac:dyDescent="0.25">
      <c r="A290" s="65"/>
      <c r="B290" s="100" t="s">
        <v>61</v>
      </c>
      <c r="C290" s="49"/>
      <c r="D290" s="54"/>
      <c r="E290" s="54"/>
      <c r="F290" s="54"/>
      <c r="G290" s="99">
        <v>0.24</v>
      </c>
      <c r="H290" s="54"/>
      <c r="I290" s="54"/>
      <c r="J290" s="54"/>
      <c r="K290" s="54"/>
      <c r="L290" s="54"/>
      <c r="M290" s="54"/>
      <c r="N290" s="54"/>
      <c r="O290" s="54"/>
    </row>
    <row r="291" spans="1:15" x14ac:dyDescent="0.25">
      <c r="A291" s="65"/>
      <c r="B291" s="100" t="s">
        <v>62</v>
      </c>
      <c r="C291" s="49"/>
      <c r="D291" s="54"/>
      <c r="E291" s="54"/>
      <c r="F291" s="54"/>
      <c r="G291" s="99">
        <v>0.3</v>
      </c>
      <c r="H291" s="54"/>
      <c r="I291" s="54"/>
      <c r="J291" s="54"/>
      <c r="K291" s="54"/>
      <c r="L291" s="54"/>
      <c r="M291" s="54"/>
      <c r="N291" s="54"/>
      <c r="O291" s="54"/>
    </row>
    <row r="292" spans="1:15" x14ac:dyDescent="0.25">
      <c r="A292" s="65"/>
      <c r="B292" s="56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4"/>
    </row>
    <row r="293" spans="1:15" x14ac:dyDescent="0.25">
      <c r="A293" s="65"/>
      <c r="B293" s="56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</row>
    <row r="294" spans="1:15" x14ac:dyDescent="0.25">
      <c r="A294" s="65"/>
      <c r="B294" s="56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</row>
    <row r="295" spans="1:15" x14ac:dyDescent="0.25">
      <c r="A295" s="143"/>
      <c r="B295" s="143"/>
      <c r="C295" s="143"/>
      <c r="D295" s="143"/>
      <c r="E295" s="143"/>
      <c r="F295" s="143"/>
      <c r="G295" s="143"/>
      <c r="H295" s="143"/>
      <c r="I295" s="143"/>
      <c r="J295" s="143"/>
      <c r="K295" s="143"/>
      <c r="L295" s="143"/>
      <c r="M295" s="143"/>
      <c r="N295" s="143"/>
      <c r="O295" s="59"/>
    </row>
    <row r="296" spans="1:15" x14ac:dyDescent="0.25">
      <c r="B296" s="124" t="s">
        <v>98</v>
      </c>
      <c r="C296" s="124"/>
      <c r="D296" s="124"/>
      <c r="E296" s="124"/>
      <c r="F296" s="124"/>
      <c r="G296" s="124"/>
      <c r="H296" s="124"/>
      <c r="I296" s="124"/>
      <c r="J296" s="124"/>
      <c r="K296" s="124"/>
      <c r="L296" s="124"/>
      <c r="M296" s="124"/>
      <c r="N296" s="124"/>
      <c r="O296" s="143"/>
    </row>
    <row r="297" spans="1:15" ht="15" customHeight="1" x14ac:dyDescent="0.3">
      <c r="B297" s="154" t="s">
        <v>72</v>
      </c>
      <c r="C297" s="102" t="s">
        <v>73</v>
      </c>
      <c r="D297" s="125" t="s">
        <v>74</v>
      </c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4"/>
    </row>
    <row r="298" spans="1:15" ht="15" customHeight="1" x14ac:dyDescent="0.3">
      <c r="B298" s="154"/>
      <c r="C298" s="103" t="s">
        <v>75</v>
      </c>
      <c r="D298" s="128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7"/>
    </row>
    <row r="299" spans="1:15" ht="18.75" x14ac:dyDescent="0.3">
      <c r="B299" s="104"/>
      <c r="C299" s="105" t="s">
        <v>76</v>
      </c>
      <c r="D299" s="153">
        <v>1</v>
      </c>
      <c r="E299" s="153">
        <v>2</v>
      </c>
      <c r="F299" s="153">
        <v>3</v>
      </c>
      <c r="G299" s="153">
        <v>4</v>
      </c>
      <c r="H299" s="152">
        <v>5</v>
      </c>
      <c r="I299" s="153">
        <v>6</v>
      </c>
      <c r="J299" s="153">
        <v>7</v>
      </c>
      <c r="K299" s="153">
        <v>8</v>
      </c>
      <c r="L299" s="153">
        <v>9</v>
      </c>
      <c r="M299" s="153">
        <v>10</v>
      </c>
      <c r="N299" s="155" t="s">
        <v>77</v>
      </c>
      <c r="O299" s="130"/>
    </row>
    <row r="300" spans="1:15" x14ac:dyDescent="0.25">
      <c r="B300" s="106"/>
      <c r="C300" s="107"/>
      <c r="D300" s="153"/>
      <c r="E300" s="153"/>
      <c r="F300" s="153"/>
      <c r="G300" s="153"/>
      <c r="H300" s="152"/>
      <c r="I300" s="153"/>
      <c r="J300" s="153"/>
      <c r="K300" s="153"/>
      <c r="L300" s="153"/>
      <c r="M300" s="153"/>
      <c r="N300" s="156"/>
      <c r="O300" s="157" t="s">
        <v>78</v>
      </c>
    </row>
    <row r="301" spans="1:15" x14ac:dyDescent="0.25">
      <c r="B301" s="108" t="s">
        <v>21</v>
      </c>
      <c r="C301" s="109">
        <v>40</v>
      </c>
      <c r="D301" s="91">
        <v>40</v>
      </c>
      <c r="E301" s="91">
        <v>40</v>
      </c>
      <c r="F301" s="91">
        <v>40</v>
      </c>
      <c r="G301" s="91">
        <v>40</v>
      </c>
      <c r="H301" s="92">
        <v>40</v>
      </c>
      <c r="I301" s="91">
        <v>40</v>
      </c>
      <c r="J301" s="91">
        <v>40</v>
      </c>
      <c r="K301" s="91">
        <v>40</v>
      </c>
      <c r="L301" s="91">
        <v>40</v>
      </c>
      <c r="M301" s="91">
        <v>40</v>
      </c>
      <c r="N301" s="93">
        <f>SUM(D301:M301)/10</f>
        <v>40</v>
      </c>
      <c r="O301" s="158"/>
    </row>
    <row r="302" spans="1:15" x14ac:dyDescent="0.25">
      <c r="B302" s="110" t="s">
        <v>8</v>
      </c>
      <c r="C302" s="111">
        <v>75</v>
      </c>
      <c r="D302" s="95">
        <v>94</v>
      </c>
      <c r="E302" s="95">
        <v>80</v>
      </c>
      <c r="F302" s="95">
        <v>80</v>
      </c>
      <c r="G302" s="95">
        <v>94.4</v>
      </c>
      <c r="H302" s="95">
        <v>80</v>
      </c>
      <c r="I302" s="95">
        <v>14</v>
      </c>
      <c r="J302" s="95">
        <v>80</v>
      </c>
      <c r="K302" s="95">
        <v>80</v>
      </c>
      <c r="L302" s="95">
        <v>94.4</v>
      </c>
      <c r="M302" s="95">
        <v>80</v>
      </c>
      <c r="N302" s="93">
        <f t="shared" ref="N302:N322" si="36">SUM(D302:M302)/10</f>
        <v>77.679999999999993</v>
      </c>
      <c r="O302" s="94">
        <v>0</v>
      </c>
    </row>
    <row r="303" spans="1:15" x14ac:dyDescent="0.25">
      <c r="B303" s="110" t="s">
        <v>79</v>
      </c>
      <c r="C303" s="111">
        <v>7.5</v>
      </c>
      <c r="D303" s="95">
        <v>33.78</v>
      </c>
      <c r="E303" s="95">
        <v>0</v>
      </c>
      <c r="F303" s="95">
        <v>4</v>
      </c>
      <c r="G303" s="95">
        <v>0</v>
      </c>
      <c r="H303" s="95">
        <v>1.6</v>
      </c>
      <c r="I303" s="95">
        <v>0</v>
      </c>
      <c r="J303" s="95">
        <v>0</v>
      </c>
      <c r="K303" s="95">
        <v>33.78</v>
      </c>
      <c r="L303" s="95">
        <v>0</v>
      </c>
      <c r="M303" s="95">
        <v>39.86</v>
      </c>
      <c r="N303" s="93">
        <f t="shared" si="36"/>
        <v>11.302</v>
      </c>
      <c r="O303" s="96"/>
    </row>
    <row r="304" spans="1:15" x14ac:dyDescent="0.25">
      <c r="B304" s="110" t="s">
        <v>80</v>
      </c>
      <c r="C304" s="111">
        <v>30</v>
      </c>
      <c r="D304" s="95">
        <v>64.2</v>
      </c>
      <c r="E304" s="95">
        <v>44</v>
      </c>
      <c r="F304" s="95">
        <v>68.599999999999994</v>
      </c>
      <c r="G304" s="95">
        <v>43.5</v>
      </c>
      <c r="H304" s="95">
        <v>209.2</v>
      </c>
      <c r="I304" s="95">
        <v>61</v>
      </c>
      <c r="J304" s="95">
        <v>111.6</v>
      </c>
      <c r="K304" s="95">
        <v>5</v>
      </c>
      <c r="L304" s="95">
        <v>0</v>
      </c>
      <c r="M304" s="95">
        <v>65.2</v>
      </c>
      <c r="N304" s="93">
        <f t="shared" si="36"/>
        <v>67.23</v>
      </c>
      <c r="O304" s="96"/>
    </row>
    <row r="305" spans="1:15" x14ac:dyDescent="0.25">
      <c r="A305" s="101"/>
      <c r="B305" s="110" t="s">
        <v>106</v>
      </c>
      <c r="C305" s="112">
        <v>300</v>
      </c>
      <c r="D305" s="95">
        <v>326.2</v>
      </c>
      <c r="E305" s="95">
        <v>259.87</v>
      </c>
      <c r="F305" s="95">
        <v>223.5</v>
      </c>
      <c r="G305" s="95">
        <v>322.89999999999998</v>
      </c>
      <c r="H305" s="95">
        <v>153.5</v>
      </c>
      <c r="I305" s="95">
        <v>199.5</v>
      </c>
      <c r="J305" s="95">
        <v>196.3</v>
      </c>
      <c r="K305" s="95">
        <v>570.20000000000005</v>
      </c>
      <c r="L305" s="95">
        <v>390.5</v>
      </c>
      <c r="M305" s="95">
        <v>299.2</v>
      </c>
      <c r="N305" s="93">
        <f t="shared" si="36"/>
        <v>294.16699999999997</v>
      </c>
      <c r="O305" s="96"/>
    </row>
    <row r="306" spans="1:15" x14ac:dyDescent="0.25">
      <c r="B306" s="110" t="s">
        <v>81</v>
      </c>
      <c r="C306" s="112">
        <v>100</v>
      </c>
      <c r="D306" s="95">
        <v>0</v>
      </c>
      <c r="E306" s="95">
        <v>200</v>
      </c>
      <c r="F306" s="95">
        <v>0</v>
      </c>
      <c r="G306" s="95">
        <v>0</v>
      </c>
      <c r="H306" s="95">
        <v>221.4</v>
      </c>
      <c r="I306" s="95">
        <v>200</v>
      </c>
      <c r="J306" s="95">
        <v>200</v>
      </c>
      <c r="K306" s="95">
        <v>0</v>
      </c>
      <c r="L306" s="95">
        <v>221.4</v>
      </c>
      <c r="M306" s="95">
        <v>0</v>
      </c>
      <c r="N306" s="93">
        <f t="shared" si="36"/>
        <v>104.28</v>
      </c>
      <c r="O306" s="96"/>
    </row>
    <row r="307" spans="1:15" x14ac:dyDescent="0.25">
      <c r="B307" s="110" t="s">
        <v>82</v>
      </c>
      <c r="C307" s="112">
        <v>7.5</v>
      </c>
      <c r="D307" s="95">
        <v>0</v>
      </c>
      <c r="E307" s="95">
        <v>20</v>
      </c>
      <c r="F307" s="95">
        <v>20</v>
      </c>
      <c r="G307" s="95">
        <v>20</v>
      </c>
      <c r="H307" s="95">
        <v>0</v>
      </c>
      <c r="I307" s="95">
        <v>20</v>
      </c>
      <c r="J307" s="95">
        <v>0</v>
      </c>
      <c r="K307" s="95">
        <v>0</v>
      </c>
      <c r="L307" s="95">
        <v>20</v>
      </c>
      <c r="M307" s="95">
        <v>20</v>
      </c>
      <c r="N307" s="93">
        <f t="shared" si="36"/>
        <v>12</v>
      </c>
      <c r="O307" s="96"/>
    </row>
    <row r="308" spans="1:15" x14ac:dyDescent="0.25">
      <c r="B308" s="110" t="s">
        <v>83</v>
      </c>
      <c r="C308" s="112">
        <v>17</v>
      </c>
      <c r="D308" s="95">
        <v>14.5</v>
      </c>
      <c r="E308" s="95">
        <v>42.5</v>
      </c>
      <c r="F308" s="95">
        <v>20</v>
      </c>
      <c r="G308" s="95">
        <v>29</v>
      </c>
      <c r="H308" s="95">
        <v>7.8</v>
      </c>
      <c r="I308" s="95">
        <v>29</v>
      </c>
      <c r="J308" s="95">
        <v>29</v>
      </c>
      <c r="K308" s="95">
        <v>7.2</v>
      </c>
      <c r="L308" s="95">
        <v>41.8</v>
      </c>
      <c r="M308" s="95">
        <v>20.5</v>
      </c>
      <c r="N308" s="93">
        <f t="shared" si="36"/>
        <v>24.130000000000003</v>
      </c>
      <c r="O308" s="96"/>
    </row>
    <row r="309" spans="1:15" x14ac:dyDescent="0.25">
      <c r="B309" s="110" t="s">
        <v>84</v>
      </c>
      <c r="C309" s="112">
        <v>0.6</v>
      </c>
      <c r="D309" s="95">
        <v>0</v>
      </c>
      <c r="E309" s="95">
        <v>2</v>
      </c>
      <c r="F309" s="95">
        <v>0</v>
      </c>
      <c r="G309" s="95">
        <v>0</v>
      </c>
      <c r="H309" s="95">
        <v>0</v>
      </c>
      <c r="I309" s="95">
        <v>0</v>
      </c>
      <c r="J309" s="95">
        <v>2</v>
      </c>
      <c r="K309" s="95">
        <v>0</v>
      </c>
      <c r="L309" s="95">
        <v>2</v>
      </c>
      <c r="M309" s="95">
        <v>0</v>
      </c>
      <c r="N309" s="93">
        <f t="shared" si="36"/>
        <v>0.6</v>
      </c>
      <c r="O309" s="96"/>
    </row>
    <row r="310" spans="1:15" x14ac:dyDescent="0.25">
      <c r="B310" s="110" t="s">
        <v>85</v>
      </c>
      <c r="C310" s="112">
        <v>0.2</v>
      </c>
      <c r="D310" s="95">
        <v>1</v>
      </c>
      <c r="E310" s="95">
        <v>0</v>
      </c>
      <c r="F310" s="95">
        <v>1</v>
      </c>
      <c r="G310" s="95">
        <v>1</v>
      </c>
      <c r="H310" s="95">
        <v>1</v>
      </c>
      <c r="I310" s="95">
        <v>1</v>
      </c>
      <c r="J310" s="95">
        <v>0</v>
      </c>
      <c r="K310" s="95">
        <v>1</v>
      </c>
      <c r="L310" s="95">
        <v>0</v>
      </c>
      <c r="M310" s="95">
        <v>1</v>
      </c>
      <c r="N310" s="93">
        <f t="shared" si="36"/>
        <v>0.7</v>
      </c>
      <c r="O310" s="96"/>
    </row>
    <row r="311" spans="1:15" x14ac:dyDescent="0.25">
      <c r="B311" s="110" t="s">
        <v>86</v>
      </c>
      <c r="C311" s="112">
        <v>38.5</v>
      </c>
      <c r="D311" s="95">
        <v>0</v>
      </c>
      <c r="E311" s="95">
        <v>107</v>
      </c>
      <c r="F311" s="95">
        <v>107</v>
      </c>
      <c r="G311" s="95">
        <v>0</v>
      </c>
      <c r="H311" s="95">
        <v>90.4</v>
      </c>
      <c r="I311" s="95">
        <v>0</v>
      </c>
      <c r="J311" s="95">
        <v>39</v>
      </c>
      <c r="K311" s="95">
        <v>107</v>
      </c>
      <c r="L311" s="95">
        <v>0</v>
      </c>
      <c r="M311" s="95">
        <v>39</v>
      </c>
      <c r="N311" s="93">
        <f t="shared" si="36"/>
        <v>48.94</v>
      </c>
      <c r="O311" s="96"/>
    </row>
    <row r="312" spans="1:15" x14ac:dyDescent="0.25">
      <c r="B312" s="110" t="s">
        <v>87</v>
      </c>
      <c r="C312" s="112">
        <v>17</v>
      </c>
      <c r="D312" s="95">
        <v>92</v>
      </c>
      <c r="E312" s="95">
        <v>0</v>
      </c>
      <c r="F312" s="95">
        <v>0</v>
      </c>
      <c r="G312" s="95">
        <v>0</v>
      </c>
      <c r="H312" s="95">
        <v>0</v>
      </c>
      <c r="I312" s="95">
        <v>0</v>
      </c>
      <c r="J312" s="95">
        <v>166</v>
      </c>
      <c r="K312" s="95">
        <v>0</v>
      </c>
      <c r="L312" s="95">
        <v>0</v>
      </c>
      <c r="M312" s="95">
        <v>81.599999999999994</v>
      </c>
      <c r="N312" s="93">
        <f t="shared" si="36"/>
        <v>33.96</v>
      </c>
      <c r="O312" s="96"/>
    </row>
    <row r="313" spans="1:15" x14ac:dyDescent="0.25">
      <c r="B313" s="110" t="s">
        <v>88</v>
      </c>
      <c r="C313" s="112">
        <v>30</v>
      </c>
      <c r="D313" s="95">
        <v>0</v>
      </c>
      <c r="E313" s="95">
        <v>0</v>
      </c>
      <c r="F313" s="95">
        <v>0</v>
      </c>
      <c r="G313" s="95">
        <v>112</v>
      </c>
      <c r="H313" s="95">
        <v>0</v>
      </c>
      <c r="I313" s="95">
        <v>112</v>
      </c>
      <c r="J313" s="95">
        <v>0</v>
      </c>
      <c r="K313" s="95">
        <v>0</v>
      </c>
      <c r="L313" s="95">
        <v>112</v>
      </c>
      <c r="M313" s="95">
        <v>0</v>
      </c>
      <c r="N313" s="93">
        <f t="shared" si="36"/>
        <v>33.6</v>
      </c>
      <c r="O313" s="96"/>
    </row>
    <row r="314" spans="1:15" x14ac:dyDescent="0.25">
      <c r="B314" s="110" t="s">
        <v>89</v>
      </c>
      <c r="C314" s="112">
        <v>7.5</v>
      </c>
      <c r="D314" s="95">
        <v>0</v>
      </c>
      <c r="E314" s="95">
        <v>0</v>
      </c>
      <c r="F314" s="95">
        <v>50</v>
      </c>
      <c r="G314" s="95">
        <v>0</v>
      </c>
      <c r="H314" s="95">
        <v>0</v>
      </c>
      <c r="I314" s="95">
        <v>0</v>
      </c>
      <c r="J314" s="95">
        <v>0</v>
      </c>
      <c r="K314" s="95">
        <v>0</v>
      </c>
      <c r="L314" s="95">
        <v>50</v>
      </c>
      <c r="M314" s="95">
        <v>0</v>
      </c>
      <c r="N314" s="93">
        <f t="shared" si="36"/>
        <v>10</v>
      </c>
      <c r="O314" s="96"/>
    </row>
    <row r="315" spans="1:15" x14ac:dyDescent="0.25">
      <c r="B315" s="113" t="s">
        <v>90</v>
      </c>
      <c r="C315" s="112">
        <v>250</v>
      </c>
      <c r="D315" s="95">
        <v>142.6</v>
      </c>
      <c r="E315" s="95">
        <v>203</v>
      </c>
      <c r="F315" s="95">
        <v>41.5</v>
      </c>
      <c r="G315" s="95">
        <v>143.80000000000001</v>
      </c>
      <c r="H315" s="95">
        <v>100</v>
      </c>
      <c r="I315" s="95">
        <v>146</v>
      </c>
      <c r="J315" s="95">
        <v>195</v>
      </c>
      <c r="K315" s="95">
        <v>48.1</v>
      </c>
      <c r="L315" s="95">
        <v>185.3</v>
      </c>
      <c r="M315" s="95">
        <v>100</v>
      </c>
      <c r="N315" s="93">
        <f t="shared" si="36"/>
        <v>130.53000000000003</v>
      </c>
      <c r="O315" s="96"/>
    </row>
    <row r="316" spans="1:15" x14ac:dyDescent="0.25">
      <c r="B316" s="110" t="s">
        <v>91</v>
      </c>
      <c r="C316" s="112">
        <v>5</v>
      </c>
      <c r="D316" s="95">
        <v>0</v>
      </c>
      <c r="E316" s="95">
        <v>28.4</v>
      </c>
      <c r="F316" s="95">
        <v>10</v>
      </c>
      <c r="G316" s="95">
        <v>0</v>
      </c>
      <c r="H316" s="95">
        <v>0</v>
      </c>
      <c r="I316" s="95">
        <v>29.5</v>
      </c>
      <c r="J316" s="95">
        <v>0</v>
      </c>
      <c r="K316" s="95">
        <v>10</v>
      </c>
      <c r="L316" s="95">
        <v>10</v>
      </c>
      <c r="M316" s="95">
        <v>20</v>
      </c>
      <c r="N316" s="93">
        <f t="shared" si="36"/>
        <v>10.790000000000001</v>
      </c>
      <c r="O316" s="96"/>
    </row>
    <row r="317" spans="1:15" x14ac:dyDescent="0.25">
      <c r="B317" s="110" t="s">
        <v>92</v>
      </c>
      <c r="C317" s="112">
        <v>5</v>
      </c>
      <c r="D317" s="95">
        <v>10</v>
      </c>
      <c r="E317" s="95">
        <v>15</v>
      </c>
      <c r="F317" s="95">
        <v>0</v>
      </c>
      <c r="G317" s="95">
        <v>0</v>
      </c>
      <c r="H317" s="95">
        <v>10</v>
      </c>
      <c r="I317" s="95">
        <v>0</v>
      </c>
      <c r="J317" s="95">
        <v>0</v>
      </c>
      <c r="K317" s="95">
        <v>0</v>
      </c>
      <c r="L317" s="95">
        <v>0</v>
      </c>
      <c r="M317" s="95">
        <v>10</v>
      </c>
      <c r="N317" s="93">
        <f t="shared" si="36"/>
        <v>4.5</v>
      </c>
      <c r="O317" s="96"/>
    </row>
    <row r="318" spans="1:15" x14ac:dyDescent="0.25">
      <c r="B318" s="110" t="s">
        <v>93</v>
      </c>
      <c r="C318" s="112">
        <v>15</v>
      </c>
      <c r="D318" s="95">
        <v>22.43</v>
      </c>
      <c r="E318" s="95">
        <v>3.4</v>
      </c>
      <c r="F318" s="95">
        <v>22</v>
      </c>
      <c r="G318" s="95">
        <v>15</v>
      </c>
      <c r="H318" s="95">
        <v>10</v>
      </c>
      <c r="I318" s="95">
        <v>16.5</v>
      </c>
      <c r="J318" s="95">
        <v>10</v>
      </c>
      <c r="K318" s="95">
        <v>3.43</v>
      </c>
      <c r="L318" s="95">
        <v>27</v>
      </c>
      <c r="M318" s="95">
        <v>30.43</v>
      </c>
      <c r="N318" s="93">
        <f t="shared" si="36"/>
        <v>16.018999999999998</v>
      </c>
      <c r="O318" s="96"/>
    </row>
    <row r="319" spans="1:15" x14ac:dyDescent="0.25">
      <c r="B319" s="110" t="s">
        <v>94</v>
      </c>
      <c r="C319" s="112">
        <v>7.5</v>
      </c>
      <c r="D319" s="95">
        <v>13.13</v>
      </c>
      <c r="E319" s="95">
        <v>10</v>
      </c>
      <c r="F319" s="95">
        <v>16</v>
      </c>
      <c r="G319" s="95">
        <v>13.5</v>
      </c>
      <c r="H319" s="95">
        <v>12.6</v>
      </c>
      <c r="I319" s="95">
        <v>16</v>
      </c>
      <c r="J319" s="95">
        <v>5.5</v>
      </c>
      <c r="K319" s="95">
        <v>12.13</v>
      </c>
      <c r="L319" s="95">
        <v>6.1</v>
      </c>
      <c r="M319" s="95">
        <v>8.6300000000000008</v>
      </c>
      <c r="N319" s="93">
        <f t="shared" si="36"/>
        <v>11.358999999999998</v>
      </c>
      <c r="O319" s="96"/>
    </row>
    <row r="320" spans="1:15" x14ac:dyDescent="0.25">
      <c r="B320" s="110" t="s">
        <v>95</v>
      </c>
      <c r="C320" s="112" t="s">
        <v>99</v>
      </c>
      <c r="D320" s="95" t="s">
        <v>100</v>
      </c>
      <c r="E320" s="95" t="s">
        <v>101</v>
      </c>
      <c r="F320" s="95" t="s">
        <v>102</v>
      </c>
      <c r="G320" s="95">
        <v>0</v>
      </c>
      <c r="H320" s="95">
        <v>0</v>
      </c>
      <c r="I320" s="95">
        <v>0</v>
      </c>
      <c r="J320" s="95">
        <v>0</v>
      </c>
      <c r="K320" s="95" t="s">
        <v>100</v>
      </c>
      <c r="L320" s="95" t="s">
        <v>103</v>
      </c>
      <c r="M320" s="95" t="s">
        <v>104</v>
      </c>
      <c r="N320" s="93" t="s">
        <v>105</v>
      </c>
      <c r="O320" s="96"/>
    </row>
    <row r="321" spans="2:15" x14ac:dyDescent="0.25">
      <c r="B321" s="110" t="s">
        <v>96</v>
      </c>
      <c r="C321" s="112">
        <v>2.5</v>
      </c>
      <c r="D321" s="95">
        <v>2.5</v>
      </c>
      <c r="E321" s="95">
        <v>2.5</v>
      </c>
      <c r="F321" s="95">
        <v>2.5</v>
      </c>
      <c r="G321" s="95">
        <v>2.5</v>
      </c>
      <c r="H321" s="95">
        <v>2.5</v>
      </c>
      <c r="I321" s="95">
        <v>2.5</v>
      </c>
      <c r="J321" s="95">
        <v>2.5</v>
      </c>
      <c r="K321" s="95">
        <v>2.5</v>
      </c>
      <c r="L321" s="95">
        <v>2.5</v>
      </c>
      <c r="M321" s="95">
        <v>2.5</v>
      </c>
      <c r="N321" s="93">
        <f t="shared" si="36"/>
        <v>2.5</v>
      </c>
      <c r="O321" s="96"/>
    </row>
    <row r="322" spans="2:15" x14ac:dyDescent="0.25">
      <c r="B322" s="110" t="s">
        <v>97</v>
      </c>
      <c r="C322" s="112">
        <v>0.5</v>
      </c>
      <c r="D322" s="95">
        <v>0.85</v>
      </c>
      <c r="E322" s="95">
        <v>0</v>
      </c>
      <c r="F322" s="95">
        <v>0</v>
      </c>
      <c r="G322" s="95">
        <v>0</v>
      </c>
      <c r="H322" s="95">
        <v>0</v>
      </c>
      <c r="I322" s="95">
        <v>0</v>
      </c>
      <c r="J322" s="95">
        <v>0</v>
      </c>
      <c r="K322" s="95">
        <v>2.25</v>
      </c>
      <c r="L322" s="95">
        <v>0</v>
      </c>
      <c r="M322" s="95">
        <v>0.85</v>
      </c>
      <c r="N322" s="93">
        <f t="shared" si="36"/>
        <v>0.39500000000000002</v>
      </c>
      <c r="O322" s="96"/>
    </row>
    <row r="323" spans="2:15" x14ac:dyDescent="0.25">
      <c r="O323" s="96"/>
    </row>
    <row r="329" spans="2:15" x14ac:dyDescent="0.25">
      <c r="B329" s="136" t="s">
        <v>98</v>
      </c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</row>
    <row r="330" spans="2:15" ht="15" customHeight="1" x14ac:dyDescent="0.3">
      <c r="B330" s="180" t="s">
        <v>72</v>
      </c>
      <c r="C330" s="115" t="s">
        <v>73</v>
      </c>
      <c r="D330" s="137" t="s">
        <v>74</v>
      </c>
      <c r="E330" s="138"/>
      <c r="F330" s="138"/>
      <c r="G330" s="138"/>
      <c r="H330" s="138"/>
      <c r="I330" s="138"/>
      <c r="J330" s="138"/>
      <c r="K330" s="138"/>
      <c r="L330" s="138"/>
      <c r="M330" s="138"/>
      <c r="N330" s="138"/>
      <c r="O330" s="136"/>
    </row>
    <row r="331" spans="2:15" ht="15" customHeight="1" x14ac:dyDescent="0.3">
      <c r="B331" s="180"/>
      <c r="C331" s="116" t="s">
        <v>75</v>
      </c>
      <c r="D331" s="140"/>
      <c r="E331" s="141"/>
      <c r="F331" s="141"/>
      <c r="G331" s="141"/>
      <c r="H331" s="141"/>
      <c r="I331" s="141"/>
      <c r="J331" s="141"/>
      <c r="K331" s="141"/>
      <c r="L331" s="141"/>
      <c r="M331" s="141"/>
      <c r="N331" s="141"/>
      <c r="O331" s="139"/>
    </row>
    <row r="332" spans="2:15" ht="18.75" x14ac:dyDescent="0.3">
      <c r="B332" s="110"/>
      <c r="C332" s="117" t="s">
        <v>76</v>
      </c>
      <c r="D332" s="153">
        <v>1</v>
      </c>
      <c r="E332" s="153">
        <v>2</v>
      </c>
      <c r="F332" s="153">
        <v>3</v>
      </c>
      <c r="G332" s="153">
        <v>4</v>
      </c>
      <c r="H332" s="152">
        <v>5</v>
      </c>
      <c r="I332" s="153">
        <v>6</v>
      </c>
      <c r="J332" s="153">
        <v>7</v>
      </c>
      <c r="K332" s="153">
        <v>8</v>
      </c>
      <c r="L332" s="153">
        <v>9</v>
      </c>
      <c r="M332" s="153">
        <v>10</v>
      </c>
      <c r="N332" s="155" t="s">
        <v>77</v>
      </c>
      <c r="O332" s="142"/>
    </row>
    <row r="333" spans="2:15" x14ac:dyDescent="0.25">
      <c r="B333" s="118"/>
      <c r="C333" s="119"/>
      <c r="D333" s="153"/>
      <c r="E333" s="153"/>
      <c r="F333" s="153"/>
      <c r="G333" s="153"/>
      <c r="H333" s="152"/>
      <c r="I333" s="153"/>
      <c r="J333" s="153"/>
      <c r="K333" s="153"/>
      <c r="L333" s="153"/>
      <c r="M333" s="153"/>
      <c r="N333" s="156"/>
      <c r="O333" s="181"/>
    </row>
    <row r="334" spans="2:15" x14ac:dyDescent="0.25">
      <c r="B334" s="108" t="s">
        <v>21</v>
      </c>
      <c r="C334" s="120">
        <v>40</v>
      </c>
      <c r="D334" s="91">
        <v>40</v>
      </c>
      <c r="E334" s="91">
        <v>40</v>
      </c>
      <c r="F334" s="91">
        <v>40</v>
      </c>
      <c r="G334" s="91">
        <v>40</v>
      </c>
      <c r="H334" s="92">
        <v>40</v>
      </c>
      <c r="I334" s="91">
        <v>40</v>
      </c>
      <c r="J334" s="91">
        <v>40</v>
      </c>
      <c r="K334" s="91">
        <v>40</v>
      </c>
      <c r="L334" s="91">
        <v>40</v>
      </c>
      <c r="M334" s="91">
        <v>40</v>
      </c>
      <c r="N334" s="114">
        <f>SUM(D334:M334)/10</f>
        <v>40</v>
      </c>
      <c r="O334" s="182"/>
    </row>
    <row r="335" spans="2:15" x14ac:dyDescent="0.25">
      <c r="B335" s="110" t="s">
        <v>8</v>
      </c>
      <c r="C335" s="117">
        <v>75</v>
      </c>
      <c r="D335" s="95">
        <v>94</v>
      </c>
      <c r="E335" s="95">
        <v>80</v>
      </c>
      <c r="F335" s="95">
        <v>80</v>
      </c>
      <c r="G335" s="95">
        <v>94.4</v>
      </c>
      <c r="H335" s="95">
        <v>80</v>
      </c>
      <c r="I335" s="95">
        <v>14</v>
      </c>
      <c r="J335" s="95">
        <v>80</v>
      </c>
      <c r="K335" s="95">
        <v>80</v>
      </c>
      <c r="L335" s="95">
        <v>94.4</v>
      </c>
      <c r="M335" s="95">
        <v>80</v>
      </c>
      <c r="N335" s="114">
        <f t="shared" ref="N335:N352" si="37">SUM(D335:M335)/10</f>
        <v>77.679999999999993</v>
      </c>
      <c r="O335" s="94"/>
    </row>
    <row r="336" spans="2:15" x14ac:dyDescent="0.25">
      <c r="B336" s="110" t="s">
        <v>79</v>
      </c>
      <c r="C336" s="117">
        <v>7.5</v>
      </c>
      <c r="D336" s="95">
        <v>23.5</v>
      </c>
      <c r="E336" s="95">
        <v>0</v>
      </c>
      <c r="F336" s="95">
        <v>4</v>
      </c>
      <c r="G336" s="95">
        <v>0</v>
      </c>
      <c r="H336" s="95">
        <v>1.6</v>
      </c>
      <c r="I336" s="95">
        <v>0</v>
      </c>
      <c r="J336" s="95">
        <v>0</v>
      </c>
      <c r="K336" s="95">
        <v>23.5</v>
      </c>
      <c r="L336" s="95">
        <v>0</v>
      </c>
      <c r="M336" s="95">
        <v>23.5</v>
      </c>
      <c r="N336" s="114">
        <f t="shared" si="37"/>
        <v>7.6099999999999994</v>
      </c>
      <c r="O336" s="96"/>
    </row>
    <row r="337" spans="2:15" x14ac:dyDescent="0.25">
      <c r="B337" s="110" t="s">
        <v>80</v>
      </c>
      <c r="C337" s="117">
        <v>30</v>
      </c>
      <c r="D337" s="95">
        <v>38.5</v>
      </c>
      <c r="E337" s="95">
        <v>20</v>
      </c>
      <c r="F337" s="95">
        <v>48.2</v>
      </c>
      <c r="G337" s="95">
        <v>43.5</v>
      </c>
      <c r="H337" s="95">
        <v>39.200000000000003</v>
      </c>
      <c r="I337" s="95">
        <v>40.5</v>
      </c>
      <c r="J337" s="95">
        <v>70.349999999999994</v>
      </c>
      <c r="K337" s="95">
        <v>5</v>
      </c>
      <c r="L337" s="95">
        <v>0</v>
      </c>
      <c r="M337" s="95">
        <v>25.5</v>
      </c>
      <c r="N337" s="114">
        <f t="shared" si="37"/>
        <v>33.075000000000003</v>
      </c>
      <c r="O337" s="96"/>
    </row>
    <row r="338" spans="2:15" x14ac:dyDescent="0.25">
      <c r="B338" s="110" t="s">
        <v>106</v>
      </c>
      <c r="C338" s="38">
        <v>300</v>
      </c>
      <c r="D338" s="95">
        <v>326.2</v>
      </c>
      <c r="E338" s="95">
        <v>259.87</v>
      </c>
      <c r="F338" s="95">
        <v>223.5</v>
      </c>
      <c r="G338" s="95">
        <v>322.89999999999998</v>
      </c>
      <c r="H338" s="95">
        <v>153.5</v>
      </c>
      <c r="I338" s="95">
        <v>199.5</v>
      </c>
      <c r="J338" s="95">
        <v>196.3</v>
      </c>
      <c r="K338" s="95">
        <v>570.20000000000005</v>
      </c>
      <c r="L338" s="95">
        <v>390.5</v>
      </c>
      <c r="M338" s="95">
        <v>299.2</v>
      </c>
      <c r="N338" s="114">
        <f t="shared" si="37"/>
        <v>294.16699999999997</v>
      </c>
      <c r="O338" s="96"/>
    </row>
    <row r="339" spans="2:15" x14ac:dyDescent="0.25">
      <c r="B339" s="110" t="s">
        <v>81</v>
      </c>
      <c r="C339" s="38">
        <v>100</v>
      </c>
      <c r="D339" s="95">
        <v>0</v>
      </c>
      <c r="E339" s="95">
        <v>200</v>
      </c>
      <c r="F339" s="95">
        <v>0</v>
      </c>
      <c r="G339" s="95">
        <v>0</v>
      </c>
      <c r="H339" s="95">
        <v>221.4</v>
      </c>
      <c r="I339" s="95">
        <v>200</v>
      </c>
      <c r="J339" s="95">
        <v>200</v>
      </c>
      <c r="K339" s="95">
        <v>0</v>
      </c>
      <c r="L339" s="95">
        <v>221.4</v>
      </c>
      <c r="M339" s="95">
        <v>0</v>
      </c>
      <c r="N339" s="114">
        <f t="shared" si="37"/>
        <v>104.28</v>
      </c>
      <c r="O339" s="96"/>
    </row>
    <row r="340" spans="2:15" x14ac:dyDescent="0.25">
      <c r="B340" s="110" t="s">
        <v>82</v>
      </c>
      <c r="C340" s="38">
        <v>7.5</v>
      </c>
      <c r="D340" s="95">
        <v>0</v>
      </c>
      <c r="E340" s="95">
        <v>24</v>
      </c>
      <c r="F340" s="95">
        <v>15</v>
      </c>
      <c r="G340" s="95">
        <v>15</v>
      </c>
      <c r="H340" s="95">
        <v>15</v>
      </c>
      <c r="I340" s="95">
        <v>15</v>
      </c>
      <c r="J340" s="95">
        <v>0</v>
      </c>
      <c r="K340" s="95">
        <v>0</v>
      </c>
      <c r="L340" s="95">
        <v>15</v>
      </c>
      <c r="M340" s="95">
        <v>15</v>
      </c>
      <c r="N340" s="114">
        <f t="shared" si="37"/>
        <v>11.4</v>
      </c>
      <c r="O340" s="96"/>
    </row>
    <row r="341" spans="2:15" x14ac:dyDescent="0.25">
      <c r="B341" s="110" t="s">
        <v>83</v>
      </c>
      <c r="C341" s="38">
        <v>17</v>
      </c>
      <c r="D341" s="95">
        <v>14.5</v>
      </c>
      <c r="E341" s="95">
        <v>32.5</v>
      </c>
      <c r="F341" s="95">
        <v>20</v>
      </c>
      <c r="G341" s="95">
        <v>19</v>
      </c>
      <c r="H341" s="95">
        <v>7.8</v>
      </c>
      <c r="I341" s="95">
        <v>15</v>
      </c>
      <c r="J341" s="95">
        <v>20</v>
      </c>
      <c r="K341" s="95">
        <v>7.2</v>
      </c>
      <c r="L341" s="95">
        <v>41.8</v>
      </c>
      <c r="M341" s="95">
        <v>20.5</v>
      </c>
      <c r="N341" s="114">
        <f t="shared" si="37"/>
        <v>19.830000000000002</v>
      </c>
      <c r="O341" s="96"/>
    </row>
    <row r="342" spans="2:15" x14ac:dyDescent="0.25">
      <c r="B342" s="110" t="s">
        <v>84</v>
      </c>
      <c r="C342" s="38">
        <v>0.6</v>
      </c>
      <c r="D342" s="95">
        <v>0</v>
      </c>
      <c r="E342" s="95">
        <v>2</v>
      </c>
      <c r="F342" s="95">
        <v>0</v>
      </c>
      <c r="G342" s="95">
        <v>0</v>
      </c>
      <c r="H342" s="95">
        <v>0</v>
      </c>
      <c r="I342" s="95">
        <v>0</v>
      </c>
      <c r="J342" s="95">
        <v>2</v>
      </c>
      <c r="K342" s="95">
        <v>0</v>
      </c>
      <c r="L342" s="95">
        <v>2</v>
      </c>
      <c r="M342" s="95">
        <v>0</v>
      </c>
      <c r="N342" s="114">
        <f t="shared" si="37"/>
        <v>0.6</v>
      </c>
      <c r="O342" s="96"/>
    </row>
    <row r="343" spans="2:15" x14ac:dyDescent="0.25">
      <c r="B343" s="110" t="s">
        <v>85</v>
      </c>
      <c r="C343" s="38">
        <v>0.2</v>
      </c>
      <c r="D343" s="95">
        <v>0.5</v>
      </c>
      <c r="E343" s="95">
        <v>0</v>
      </c>
      <c r="F343" s="95">
        <v>0.5</v>
      </c>
      <c r="G343" s="95">
        <v>0.5</v>
      </c>
      <c r="H343" s="95">
        <v>0.5</v>
      </c>
      <c r="I343" s="95">
        <v>0.5</v>
      </c>
      <c r="J343" s="95">
        <v>0</v>
      </c>
      <c r="K343" s="95">
        <v>0.5</v>
      </c>
      <c r="L343" s="95">
        <v>0</v>
      </c>
      <c r="M343" s="95">
        <v>0.5</v>
      </c>
      <c r="N343" s="114">
        <f t="shared" si="37"/>
        <v>0.35</v>
      </c>
      <c r="O343" s="96"/>
    </row>
    <row r="344" spans="2:15" x14ac:dyDescent="0.25">
      <c r="B344" s="110" t="s">
        <v>86</v>
      </c>
      <c r="C344" s="38">
        <v>38.5</v>
      </c>
      <c r="D344" s="95">
        <v>0</v>
      </c>
      <c r="E344" s="95">
        <v>107</v>
      </c>
      <c r="F344" s="95">
        <v>107</v>
      </c>
      <c r="G344" s="95">
        <v>0</v>
      </c>
      <c r="H344" s="95">
        <v>90.4</v>
      </c>
      <c r="I344" s="95">
        <v>0</v>
      </c>
      <c r="J344" s="95">
        <v>39</v>
      </c>
      <c r="K344" s="95">
        <v>107</v>
      </c>
      <c r="L344" s="95">
        <v>0</v>
      </c>
      <c r="M344" s="95">
        <v>39</v>
      </c>
      <c r="N344" s="114">
        <f t="shared" si="37"/>
        <v>48.94</v>
      </c>
      <c r="O344" s="96"/>
    </row>
    <row r="345" spans="2:15" x14ac:dyDescent="0.25">
      <c r="B345" s="110" t="s">
        <v>87</v>
      </c>
      <c r="C345" s="38">
        <v>24</v>
      </c>
      <c r="D345" s="95">
        <v>60.5</v>
      </c>
      <c r="E345" s="95">
        <v>0</v>
      </c>
      <c r="F345" s="95">
        <v>0</v>
      </c>
      <c r="G345" s="95">
        <v>0</v>
      </c>
      <c r="H345" s="95">
        <v>0</v>
      </c>
      <c r="I345" s="95">
        <v>0</v>
      </c>
      <c r="J345" s="95">
        <v>166</v>
      </c>
      <c r="K345" s="95">
        <v>0</v>
      </c>
      <c r="L345" s="95">
        <v>0</v>
      </c>
      <c r="M345" s="95">
        <v>81.599999999999994</v>
      </c>
      <c r="N345" s="114">
        <f t="shared" si="37"/>
        <v>30.810000000000002</v>
      </c>
      <c r="O345" s="96"/>
    </row>
    <row r="346" spans="2:15" x14ac:dyDescent="0.25">
      <c r="B346" s="110" t="s">
        <v>88</v>
      </c>
      <c r="C346" s="38">
        <v>30</v>
      </c>
      <c r="D346" s="95">
        <v>0</v>
      </c>
      <c r="E346" s="95">
        <v>0</v>
      </c>
      <c r="F346" s="95">
        <v>0</v>
      </c>
      <c r="G346" s="95">
        <v>112</v>
      </c>
      <c r="H346" s="95">
        <v>0</v>
      </c>
      <c r="I346" s="95">
        <v>112</v>
      </c>
      <c r="J346" s="95">
        <v>0</v>
      </c>
      <c r="K346" s="95">
        <v>0</v>
      </c>
      <c r="L346" s="95">
        <v>112</v>
      </c>
      <c r="M346" s="95">
        <v>0</v>
      </c>
      <c r="N346" s="114">
        <f t="shared" si="37"/>
        <v>33.6</v>
      </c>
      <c r="O346" s="96"/>
    </row>
    <row r="347" spans="2:15" x14ac:dyDescent="0.25">
      <c r="B347" s="110" t="s">
        <v>89</v>
      </c>
      <c r="C347" s="38">
        <v>7.5</v>
      </c>
      <c r="D347" s="95">
        <v>0</v>
      </c>
      <c r="E347" s="95">
        <v>0</v>
      </c>
      <c r="F347" s="95">
        <v>50</v>
      </c>
      <c r="G347" s="95">
        <v>0</v>
      </c>
      <c r="H347" s="95">
        <v>0</v>
      </c>
      <c r="I347" s="95">
        <v>0</v>
      </c>
      <c r="J347" s="95">
        <v>0</v>
      </c>
      <c r="K347" s="95">
        <v>0</v>
      </c>
      <c r="L347" s="95">
        <v>50</v>
      </c>
      <c r="M347" s="95">
        <v>0</v>
      </c>
      <c r="N347" s="114">
        <f t="shared" si="37"/>
        <v>10</v>
      </c>
      <c r="O347" s="96"/>
    </row>
    <row r="348" spans="2:15" x14ac:dyDescent="0.25">
      <c r="B348" s="113" t="s">
        <v>90</v>
      </c>
      <c r="C348" s="38">
        <v>250</v>
      </c>
      <c r="D348" s="95">
        <v>242.6</v>
      </c>
      <c r="E348" s="95">
        <v>253</v>
      </c>
      <c r="F348" s="95">
        <v>141.5</v>
      </c>
      <c r="G348" s="95">
        <v>353.6</v>
      </c>
      <c r="H348" s="95">
        <v>250</v>
      </c>
      <c r="I348" s="95">
        <v>293.8</v>
      </c>
      <c r="J348" s="95">
        <v>325</v>
      </c>
      <c r="K348" s="95">
        <v>0</v>
      </c>
      <c r="L348" s="95">
        <v>295.10000000000002</v>
      </c>
      <c r="M348" s="95">
        <v>250</v>
      </c>
      <c r="N348" s="114">
        <f t="shared" si="37"/>
        <v>240.45999999999998</v>
      </c>
      <c r="O348" s="96"/>
    </row>
    <row r="349" spans="2:15" x14ac:dyDescent="0.25">
      <c r="B349" s="110" t="s">
        <v>91</v>
      </c>
      <c r="C349" s="38">
        <v>5</v>
      </c>
      <c r="D349" s="95">
        <v>0</v>
      </c>
      <c r="E349" s="95">
        <v>10</v>
      </c>
      <c r="F349" s="95">
        <v>10</v>
      </c>
      <c r="G349" s="95">
        <v>0</v>
      </c>
      <c r="H349" s="95">
        <v>0</v>
      </c>
      <c r="I349" s="95">
        <v>29.5</v>
      </c>
      <c r="J349" s="95">
        <v>0</v>
      </c>
      <c r="K349" s="95">
        <v>0</v>
      </c>
      <c r="L349" s="95">
        <v>10</v>
      </c>
      <c r="M349" s="95">
        <v>20</v>
      </c>
      <c r="N349" s="114">
        <f t="shared" si="37"/>
        <v>7.95</v>
      </c>
      <c r="O349" s="96"/>
    </row>
    <row r="350" spans="2:15" x14ac:dyDescent="0.25">
      <c r="B350" s="110" t="s">
        <v>92</v>
      </c>
      <c r="C350" s="38">
        <v>5</v>
      </c>
      <c r="D350" s="95">
        <v>10</v>
      </c>
      <c r="E350" s="95">
        <v>15</v>
      </c>
      <c r="F350" s="95">
        <v>0</v>
      </c>
      <c r="G350" s="95">
        <v>0</v>
      </c>
      <c r="H350" s="95">
        <v>10</v>
      </c>
      <c r="I350" s="95">
        <v>0</v>
      </c>
      <c r="J350" s="95">
        <v>0</v>
      </c>
      <c r="K350" s="95">
        <v>0</v>
      </c>
      <c r="L350" s="95">
        <v>0</v>
      </c>
      <c r="M350" s="95">
        <v>10</v>
      </c>
      <c r="N350" s="114">
        <f t="shared" si="37"/>
        <v>4.5</v>
      </c>
      <c r="O350" s="96"/>
    </row>
    <row r="351" spans="2:15" x14ac:dyDescent="0.25">
      <c r="B351" s="110" t="s">
        <v>93</v>
      </c>
      <c r="C351" s="38">
        <v>15</v>
      </c>
      <c r="D351" s="95">
        <v>22.43</v>
      </c>
      <c r="E351" s="95">
        <v>3.4</v>
      </c>
      <c r="F351" s="95">
        <v>22</v>
      </c>
      <c r="G351" s="95">
        <v>15</v>
      </c>
      <c r="H351" s="95">
        <v>10</v>
      </c>
      <c r="I351" s="95">
        <v>16.5</v>
      </c>
      <c r="J351" s="95">
        <v>10</v>
      </c>
      <c r="K351" s="95">
        <v>3.43</v>
      </c>
      <c r="L351" s="95">
        <v>27</v>
      </c>
      <c r="M351" s="95">
        <v>30.43</v>
      </c>
      <c r="N351" s="114">
        <f t="shared" si="37"/>
        <v>16.018999999999998</v>
      </c>
      <c r="O351" s="96"/>
    </row>
    <row r="352" spans="2:15" x14ac:dyDescent="0.25">
      <c r="B352" s="110" t="s">
        <v>94</v>
      </c>
      <c r="C352" s="38">
        <v>7.5</v>
      </c>
      <c r="D352" s="95">
        <v>11.3</v>
      </c>
      <c r="E352" s="95">
        <v>10</v>
      </c>
      <c r="F352" s="95">
        <v>11.25</v>
      </c>
      <c r="G352" s="95">
        <v>9</v>
      </c>
      <c r="H352" s="95">
        <v>7</v>
      </c>
      <c r="I352" s="95">
        <v>11.25</v>
      </c>
      <c r="J352" s="95">
        <v>5.5</v>
      </c>
      <c r="K352" s="95">
        <v>5</v>
      </c>
      <c r="L352" s="95">
        <v>6.1</v>
      </c>
      <c r="M352" s="95">
        <v>5.5</v>
      </c>
      <c r="N352" s="114">
        <f t="shared" si="37"/>
        <v>8.19</v>
      </c>
      <c r="O352" s="96"/>
    </row>
    <row r="353" spans="2:15" x14ac:dyDescent="0.25">
      <c r="B353" s="110" t="s">
        <v>95</v>
      </c>
      <c r="C353" s="38">
        <v>20</v>
      </c>
      <c r="D353" s="95">
        <v>2.5000000000000001E-2</v>
      </c>
      <c r="E353" s="95">
        <v>0.2</v>
      </c>
      <c r="F353" s="95">
        <v>2.8</v>
      </c>
      <c r="G353" s="95">
        <v>0</v>
      </c>
      <c r="H353" s="95">
        <v>0</v>
      </c>
      <c r="I353" s="95">
        <v>0</v>
      </c>
      <c r="J353" s="95">
        <v>0</v>
      </c>
      <c r="K353" s="95">
        <v>2.5000000000000001E-2</v>
      </c>
      <c r="L353" s="95">
        <v>2.8</v>
      </c>
      <c r="M353" s="95">
        <v>2.5000000000000001E-2</v>
      </c>
      <c r="N353" s="114">
        <v>24</v>
      </c>
      <c r="O353" s="96"/>
    </row>
    <row r="354" spans="2:15" x14ac:dyDescent="0.25">
      <c r="B354" s="110" t="s">
        <v>96</v>
      </c>
      <c r="C354" s="38">
        <v>2.5</v>
      </c>
      <c r="D354" s="95">
        <v>2.5</v>
      </c>
      <c r="E354" s="95">
        <v>2.5</v>
      </c>
      <c r="F354" s="95">
        <v>2.5</v>
      </c>
      <c r="G354" s="95">
        <v>2.5</v>
      </c>
      <c r="H354" s="95">
        <v>2.5</v>
      </c>
      <c r="I354" s="95">
        <v>2.5</v>
      </c>
      <c r="J354" s="95">
        <v>2.5</v>
      </c>
      <c r="K354" s="95">
        <v>2.5</v>
      </c>
      <c r="L354" s="95">
        <v>2.5</v>
      </c>
      <c r="M354" s="95">
        <v>2.5</v>
      </c>
      <c r="N354" s="114">
        <f t="shared" ref="N354" si="38">SUM(D354:M354)/10</f>
        <v>2.5</v>
      </c>
      <c r="O354" s="96"/>
    </row>
    <row r="355" spans="2:15" x14ac:dyDescent="0.25">
      <c r="O355" s="96"/>
    </row>
  </sheetData>
  <mergeCells count="112">
    <mergeCell ref="O333:O334"/>
    <mergeCell ref="D89:F89"/>
    <mergeCell ref="B147:N147"/>
    <mergeCell ref="A235:A236"/>
    <mergeCell ref="B235:B236"/>
    <mergeCell ref="D145:F145"/>
    <mergeCell ref="A177:A178"/>
    <mergeCell ref="B177:B178"/>
    <mergeCell ref="C177:C178"/>
    <mergeCell ref="G177:G178"/>
    <mergeCell ref="H177:K177"/>
    <mergeCell ref="C235:C236"/>
    <mergeCell ref="D332:D333"/>
    <mergeCell ref="E332:E333"/>
    <mergeCell ref="F332:F333"/>
    <mergeCell ref="G332:G333"/>
    <mergeCell ref="H332:H333"/>
    <mergeCell ref="I332:I333"/>
    <mergeCell ref="J332:J333"/>
    <mergeCell ref="K332:K333"/>
    <mergeCell ref="L332:L333"/>
    <mergeCell ref="B267:B268"/>
    <mergeCell ref="C267:C268"/>
    <mergeCell ref="G267:G268"/>
    <mergeCell ref="H267:K267"/>
    <mergeCell ref="D267:F267"/>
    <mergeCell ref="A205:A206"/>
    <mergeCell ref="D235:F235"/>
    <mergeCell ref="M332:M333"/>
    <mergeCell ref="N332:N333"/>
    <mergeCell ref="B330:B331"/>
    <mergeCell ref="U94:Y94"/>
    <mergeCell ref="B107:N107"/>
    <mergeCell ref="G235:G236"/>
    <mergeCell ref="H235:K235"/>
    <mergeCell ref="B205:B206"/>
    <mergeCell ref="D118:F118"/>
    <mergeCell ref="A145:A146"/>
    <mergeCell ref="B145:B146"/>
    <mergeCell ref="C145:C146"/>
    <mergeCell ref="G145:G146"/>
    <mergeCell ref="H145:K145"/>
    <mergeCell ref="G118:G119"/>
    <mergeCell ref="H118:K118"/>
    <mergeCell ref="C205:C206"/>
    <mergeCell ref="G205:G206"/>
    <mergeCell ref="U242:Y242"/>
    <mergeCell ref="U212:Y212"/>
    <mergeCell ref="U146:Y146"/>
    <mergeCell ref="U189:Y189"/>
    <mergeCell ref="U30:Y30"/>
    <mergeCell ref="U44:Y44"/>
    <mergeCell ref="U267:Y267"/>
    <mergeCell ref="A32:A33"/>
    <mergeCell ref="B32:B33"/>
    <mergeCell ref="C32:C33"/>
    <mergeCell ref="G32:G33"/>
    <mergeCell ref="H32:K32"/>
    <mergeCell ref="C61:C62"/>
    <mergeCell ref="H61:K61"/>
    <mergeCell ref="D61:F61"/>
    <mergeCell ref="A89:A90"/>
    <mergeCell ref="B89:B90"/>
    <mergeCell ref="C89:C90"/>
    <mergeCell ref="G89:G90"/>
    <mergeCell ref="H89:K89"/>
    <mergeCell ref="A118:A119"/>
    <mergeCell ref="B118:B119"/>
    <mergeCell ref="U129:Y129"/>
    <mergeCell ref="U80:Y80"/>
    <mergeCell ref="U57:Y57"/>
    <mergeCell ref="U69:Y69"/>
    <mergeCell ref="A1:O1"/>
    <mergeCell ref="A2:O2"/>
    <mergeCell ref="A31:O31"/>
    <mergeCell ref="T8:W8"/>
    <mergeCell ref="X8:AA8"/>
    <mergeCell ref="S5:AB5"/>
    <mergeCell ref="S7:AB7"/>
    <mergeCell ref="M299:M300"/>
    <mergeCell ref="N299:N300"/>
    <mergeCell ref="O300:O301"/>
    <mergeCell ref="G299:G300"/>
    <mergeCell ref="H205:K205"/>
    <mergeCell ref="D205:F205"/>
    <mergeCell ref="A3:A4"/>
    <mergeCell ref="B3:B4"/>
    <mergeCell ref="C3:C4"/>
    <mergeCell ref="G3:G4"/>
    <mergeCell ref="H3:K3"/>
    <mergeCell ref="L3:O3"/>
    <mergeCell ref="D3:F3"/>
    <mergeCell ref="A61:A62"/>
    <mergeCell ref="C118:C119"/>
    <mergeCell ref="B5:O5"/>
    <mergeCell ref="B61:B62"/>
    <mergeCell ref="B11:O11"/>
    <mergeCell ref="D177:F177"/>
    <mergeCell ref="L32:O32"/>
    <mergeCell ref="B34:O34"/>
    <mergeCell ref="G61:G62"/>
    <mergeCell ref="D32:F32"/>
    <mergeCell ref="A267:A268"/>
    <mergeCell ref="H299:H300"/>
    <mergeCell ref="I299:I300"/>
    <mergeCell ref="J299:J300"/>
    <mergeCell ref="K299:K300"/>
    <mergeCell ref="L299:L300"/>
    <mergeCell ref="B297:B298"/>
    <mergeCell ref="D299:D300"/>
    <mergeCell ref="E299:E300"/>
    <mergeCell ref="F299:F300"/>
  </mergeCells>
  <phoneticPr fontId="6" type="noConversion"/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view="pageLayout" zoomScaleNormal="100" workbookViewId="0">
      <selection activeCell="A3" sqref="A3:O4"/>
    </sheetView>
  </sheetViews>
  <sheetFormatPr defaultRowHeight="15" x14ac:dyDescent="0.25"/>
  <cols>
    <col min="1" max="1" width="7.7109375" customWidth="1"/>
    <col min="2" max="2" width="33.7109375" customWidth="1"/>
    <col min="3" max="3" width="8.7109375" customWidth="1"/>
    <col min="4" max="4" width="7.7109375" customWidth="1"/>
    <col min="5" max="5" width="8.140625" customWidth="1"/>
    <col min="6" max="6" width="7.42578125" customWidth="1"/>
    <col min="7" max="7" width="13" customWidth="1"/>
    <col min="8" max="11" width="6.7109375" customWidth="1"/>
    <col min="12" max="12" width="6.42578125" customWidth="1"/>
    <col min="13" max="13" width="6.5703125" customWidth="1"/>
    <col min="14" max="14" width="6.7109375" customWidth="1"/>
    <col min="15" max="15" width="7.140625" customWidth="1"/>
  </cols>
  <sheetData>
    <row r="1" spans="1:15" s="25" customFormat="1" x14ac:dyDescent="0.25"/>
    <row r="2" spans="1:15" s="25" customFormat="1" x14ac:dyDescent="0.25"/>
    <row r="3" spans="1:15" s="25" customFormat="1" ht="31.5" customHeight="1" x14ac:dyDescent="0.25">
      <c r="A3" s="183" t="s">
        <v>52</v>
      </c>
      <c r="B3" s="184" t="s">
        <v>53</v>
      </c>
      <c r="C3" s="184" t="s">
        <v>54</v>
      </c>
      <c r="D3" s="183" t="s">
        <v>37</v>
      </c>
      <c r="E3" s="183"/>
      <c r="F3" s="183"/>
      <c r="G3" s="184" t="s">
        <v>59</v>
      </c>
      <c r="H3" s="183" t="s">
        <v>55</v>
      </c>
      <c r="I3" s="183"/>
      <c r="J3" s="183"/>
      <c r="K3" s="183"/>
      <c r="L3" s="183" t="s">
        <v>56</v>
      </c>
      <c r="M3" s="183"/>
      <c r="N3" s="183"/>
      <c r="O3" s="183"/>
    </row>
    <row r="4" spans="1:15" s="25" customFormat="1" ht="15.75" x14ac:dyDescent="0.25">
      <c r="A4" s="183"/>
      <c r="B4" s="184"/>
      <c r="C4" s="184"/>
      <c r="D4" s="26" t="s">
        <v>38</v>
      </c>
      <c r="E4" s="26" t="s">
        <v>39</v>
      </c>
      <c r="F4" s="26" t="s">
        <v>40</v>
      </c>
      <c r="G4" s="184"/>
      <c r="H4" s="27" t="s">
        <v>1</v>
      </c>
      <c r="I4" s="27" t="s">
        <v>2</v>
      </c>
      <c r="J4" s="27" t="s">
        <v>0</v>
      </c>
      <c r="K4" s="27" t="s">
        <v>3</v>
      </c>
      <c r="L4" s="27" t="s">
        <v>57</v>
      </c>
      <c r="M4" s="27" t="s">
        <v>4</v>
      </c>
      <c r="N4" s="27" t="s">
        <v>58</v>
      </c>
      <c r="O4" s="27" t="s">
        <v>5</v>
      </c>
    </row>
    <row r="5" spans="1:15" s="25" customFormat="1" ht="15.75" x14ac:dyDescent="0.25">
      <c r="A5" s="28"/>
      <c r="B5" s="28" t="s">
        <v>61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s="25" customFormat="1" ht="15.75" x14ac:dyDescent="0.25">
      <c r="A6" s="28"/>
      <c r="B6" s="29" t="s">
        <v>6</v>
      </c>
      <c r="C6" s="29">
        <v>205</v>
      </c>
      <c r="D6" s="30">
        <v>3.5</v>
      </c>
      <c r="E6" s="30">
        <v>1.9</v>
      </c>
      <c r="F6" s="30">
        <v>33.4</v>
      </c>
      <c r="G6" s="30">
        <v>160</v>
      </c>
      <c r="H6" s="28"/>
      <c r="I6" s="28"/>
      <c r="J6" s="28"/>
      <c r="K6" s="28"/>
      <c r="L6" s="28"/>
      <c r="M6" s="28"/>
      <c r="N6" s="28"/>
      <c r="O6" s="28"/>
    </row>
    <row r="7" spans="1:15" s="25" customFormat="1" ht="15.75" x14ac:dyDescent="0.25">
      <c r="A7" s="28"/>
      <c r="B7" s="31" t="s">
        <v>7</v>
      </c>
      <c r="C7" s="31">
        <v>200</v>
      </c>
      <c r="D7" s="32">
        <v>0.2</v>
      </c>
      <c r="E7" s="32">
        <v>0.05</v>
      </c>
      <c r="F7" s="32">
        <v>15.01</v>
      </c>
      <c r="G7" s="32">
        <v>61.3</v>
      </c>
      <c r="H7" s="28"/>
      <c r="I7" s="28"/>
      <c r="J7" s="28"/>
      <c r="K7" s="28"/>
      <c r="L7" s="28"/>
      <c r="M7" s="28"/>
      <c r="N7" s="28"/>
      <c r="O7" s="28"/>
    </row>
    <row r="8" spans="1:15" s="25" customFormat="1" ht="15.75" x14ac:dyDescent="0.25">
      <c r="A8" s="28"/>
      <c r="B8" s="31" t="s">
        <v>8</v>
      </c>
      <c r="C8" s="31">
        <v>80</v>
      </c>
      <c r="D8" s="32">
        <v>6</v>
      </c>
      <c r="E8" s="32">
        <v>2.2999999999999998</v>
      </c>
      <c r="F8" s="32">
        <v>41.1</v>
      </c>
      <c r="G8" s="32">
        <v>209.1</v>
      </c>
      <c r="H8" s="28"/>
      <c r="I8" s="28"/>
      <c r="J8" s="28"/>
      <c r="K8" s="28"/>
      <c r="L8" s="28"/>
      <c r="M8" s="28"/>
      <c r="N8" s="28"/>
      <c r="O8" s="28"/>
    </row>
    <row r="9" spans="1:15" s="25" customFormat="1" ht="15.75" x14ac:dyDescent="0.25">
      <c r="A9" s="28"/>
      <c r="B9" s="31" t="s">
        <v>9</v>
      </c>
      <c r="C9" s="31">
        <v>10</v>
      </c>
      <c r="D9" s="32">
        <v>2.2999999999999998</v>
      </c>
      <c r="E9" s="32">
        <v>3</v>
      </c>
      <c r="F9" s="32">
        <v>0</v>
      </c>
      <c r="G9" s="32">
        <v>37</v>
      </c>
      <c r="H9" s="28"/>
      <c r="I9" s="28"/>
      <c r="J9" s="28"/>
      <c r="K9" s="28"/>
      <c r="L9" s="28"/>
      <c r="M9" s="28"/>
      <c r="N9" s="28"/>
      <c r="O9" s="28"/>
    </row>
    <row r="10" spans="1:15" s="25" customFormat="1" ht="15.75" x14ac:dyDescent="0.25">
      <c r="A10" s="28"/>
      <c r="B10" s="31" t="s">
        <v>11</v>
      </c>
      <c r="C10" s="31">
        <v>10</v>
      </c>
      <c r="D10" s="32">
        <v>0.05</v>
      </c>
      <c r="E10" s="32">
        <v>8.1999999999999993</v>
      </c>
      <c r="F10" s="32">
        <v>0.08</v>
      </c>
      <c r="G10" s="32">
        <v>75</v>
      </c>
      <c r="H10" s="28"/>
      <c r="I10" s="28"/>
      <c r="J10" s="28"/>
      <c r="K10" s="28"/>
      <c r="L10" s="28"/>
      <c r="M10" s="28"/>
      <c r="N10" s="28"/>
      <c r="O10" s="28"/>
    </row>
    <row r="11" spans="1:15" s="25" customFormat="1" ht="15.75" x14ac:dyDescent="0.25">
      <c r="A11" s="28"/>
      <c r="B11" s="28" t="s">
        <v>60</v>
      </c>
      <c r="C11" s="28"/>
      <c r="D11" s="28">
        <f>SUM(D6:D10)</f>
        <v>12.05</v>
      </c>
      <c r="E11" s="28">
        <f>SUM(E6:E10)</f>
        <v>15.45</v>
      </c>
      <c r="F11" s="28">
        <f>SUM(F6:F10)</f>
        <v>89.589999999999989</v>
      </c>
      <c r="G11" s="28">
        <f>SUM(G6:G10)</f>
        <v>542.4</v>
      </c>
      <c r="H11" s="28"/>
      <c r="I11" s="28"/>
      <c r="J11" s="28"/>
      <c r="K11" s="28"/>
      <c r="L11" s="28"/>
      <c r="M11" s="28"/>
      <c r="N11" s="28"/>
      <c r="O11" s="28"/>
    </row>
    <row r="12" spans="1:15" s="25" customFormat="1" ht="15.75" x14ac:dyDescent="0.25">
      <c r="A12" s="28"/>
      <c r="B12" s="28" t="s">
        <v>62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25" customFormat="1" ht="15.75" x14ac:dyDescent="0.25">
      <c r="A13" s="28"/>
      <c r="B13" s="31" t="s">
        <v>19</v>
      </c>
      <c r="C13" s="31">
        <v>80</v>
      </c>
      <c r="D13" s="32">
        <v>1.7</v>
      </c>
      <c r="E13" s="32">
        <v>5.0999999999999996</v>
      </c>
      <c r="F13" s="32">
        <v>4.84</v>
      </c>
      <c r="G13" s="32">
        <v>73.099999999999994</v>
      </c>
      <c r="H13" s="28"/>
      <c r="I13" s="28"/>
      <c r="J13" s="28"/>
      <c r="K13" s="28"/>
      <c r="L13" s="28"/>
      <c r="M13" s="28"/>
      <c r="N13" s="28"/>
      <c r="O13" s="28"/>
    </row>
    <row r="14" spans="1:15" s="25" customFormat="1" ht="15.75" x14ac:dyDescent="0.25">
      <c r="A14" s="28"/>
      <c r="B14" s="31" t="s">
        <v>16</v>
      </c>
      <c r="C14" s="31">
        <v>250</v>
      </c>
      <c r="D14" s="32">
        <v>7.6</v>
      </c>
      <c r="E14" s="32">
        <v>5.5</v>
      </c>
      <c r="F14" s="32">
        <v>21.05</v>
      </c>
      <c r="G14" s="32">
        <v>165</v>
      </c>
      <c r="H14" s="28"/>
      <c r="I14" s="28"/>
      <c r="J14" s="28"/>
      <c r="K14" s="28"/>
      <c r="L14" s="28"/>
      <c r="M14" s="28"/>
      <c r="N14" s="28"/>
      <c r="O14" s="28"/>
    </row>
    <row r="15" spans="1:15" s="25" customFormat="1" ht="15.75" x14ac:dyDescent="0.25">
      <c r="A15" s="28"/>
      <c r="B15" s="31" t="s">
        <v>17</v>
      </c>
      <c r="C15" s="31">
        <v>80</v>
      </c>
      <c r="D15" s="32">
        <v>11.4</v>
      </c>
      <c r="E15" s="32">
        <v>9.1</v>
      </c>
      <c r="F15" s="32">
        <v>10.4</v>
      </c>
      <c r="G15" s="32">
        <v>170</v>
      </c>
      <c r="H15" s="28"/>
      <c r="I15" s="28"/>
      <c r="J15" s="28"/>
      <c r="K15" s="28"/>
      <c r="L15" s="28"/>
      <c r="M15" s="28"/>
      <c r="N15" s="28"/>
      <c r="O15" s="28"/>
    </row>
    <row r="16" spans="1:15" s="25" customFormat="1" ht="15.75" x14ac:dyDescent="0.25">
      <c r="A16" s="28"/>
      <c r="B16" s="31" t="s">
        <v>18</v>
      </c>
      <c r="C16" s="31">
        <v>150</v>
      </c>
      <c r="D16" s="32">
        <v>3</v>
      </c>
      <c r="E16" s="32">
        <v>5.2</v>
      </c>
      <c r="F16" s="32">
        <v>19.5</v>
      </c>
      <c r="G16" s="32">
        <v>137</v>
      </c>
      <c r="H16" s="28"/>
      <c r="I16" s="28"/>
      <c r="J16" s="28"/>
      <c r="K16" s="28"/>
      <c r="L16" s="28"/>
      <c r="M16" s="28"/>
      <c r="N16" s="28"/>
      <c r="O16" s="28"/>
    </row>
    <row r="17" spans="1:15" s="25" customFormat="1" ht="15.75" x14ac:dyDescent="0.25">
      <c r="A17" s="28"/>
      <c r="B17" s="31" t="s">
        <v>20</v>
      </c>
      <c r="C17" s="31">
        <v>200</v>
      </c>
      <c r="D17" s="32">
        <v>0.56000000000000005</v>
      </c>
      <c r="E17" s="32">
        <v>0</v>
      </c>
      <c r="F17" s="32">
        <v>25.23</v>
      </c>
      <c r="G17" s="32">
        <v>103.2</v>
      </c>
      <c r="H17" s="28"/>
      <c r="I17" s="28"/>
      <c r="J17" s="28"/>
      <c r="K17" s="28"/>
      <c r="L17" s="28"/>
      <c r="M17" s="28"/>
      <c r="N17" s="28"/>
      <c r="O17" s="28"/>
    </row>
    <row r="18" spans="1:15" s="25" customFormat="1" ht="15.75" x14ac:dyDescent="0.25">
      <c r="A18" s="28"/>
      <c r="B18" s="31" t="s">
        <v>21</v>
      </c>
      <c r="C18" s="31" t="s">
        <v>49</v>
      </c>
      <c r="D18" s="32">
        <v>3.9</v>
      </c>
      <c r="E18" s="32">
        <v>0.72</v>
      </c>
      <c r="F18" s="32">
        <v>20.5</v>
      </c>
      <c r="G18" s="32">
        <v>99.2</v>
      </c>
      <c r="H18" s="28"/>
      <c r="I18" s="28"/>
      <c r="J18" s="28"/>
      <c r="K18" s="28"/>
      <c r="L18" s="28"/>
      <c r="M18" s="28"/>
      <c r="N18" s="28"/>
      <c r="O18" s="28"/>
    </row>
    <row r="19" spans="1:15" s="25" customFormat="1" ht="15.75" x14ac:dyDescent="0.25">
      <c r="A19" s="28"/>
      <c r="B19" s="28" t="s">
        <v>60</v>
      </c>
      <c r="C19" s="28"/>
      <c r="D19" s="28">
        <f>SUM(D13:D18)</f>
        <v>28.159999999999997</v>
      </c>
      <c r="E19" s="28">
        <f>SUM(E13:E18)</f>
        <v>25.619999999999997</v>
      </c>
      <c r="F19" s="28">
        <f>SUM(F13:F18)</f>
        <v>101.52</v>
      </c>
      <c r="G19" s="28">
        <f>SUM(G13:G18)</f>
        <v>747.50000000000011</v>
      </c>
      <c r="H19" s="28"/>
      <c r="I19" s="28"/>
      <c r="J19" s="28"/>
      <c r="K19" s="28"/>
      <c r="L19" s="28"/>
      <c r="M19" s="28"/>
      <c r="N19" s="28"/>
      <c r="O19" s="28"/>
    </row>
    <row r="20" spans="1:15" s="25" customFormat="1" ht="15.75" x14ac:dyDescent="0.25">
      <c r="A20" s="28"/>
      <c r="B20" s="28" t="s">
        <v>63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25" customFormat="1" ht="15.75" x14ac:dyDescent="0.25">
      <c r="A21" s="28"/>
      <c r="B21" s="31" t="s">
        <v>22</v>
      </c>
      <c r="C21" s="31">
        <v>200</v>
      </c>
      <c r="D21" s="32">
        <v>3.8</v>
      </c>
      <c r="E21" s="32">
        <v>4</v>
      </c>
      <c r="F21" s="32">
        <v>25.8</v>
      </c>
      <c r="G21" s="32">
        <v>154</v>
      </c>
      <c r="H21" s="28"/>
      <c r="I21" s="28"/>
      <c r="J21" s="28"/>
      <c r="K21" s="28"/>
      <c r="L21" s="28"/>
      <c r="M21" s="28"/>
      <c r="N21" s="28"/>
      <c r="O21" s="28"/>
    </row>
    <row r="22" spans="1:15" s="25" customFormat="1" ht="15.75" x14ac:dyDescent="0.25">
      <c r="A22" s="28"/>
      <c r="B22" s="31" t="s">
        <v>23</v>
      </c>
      <c r="C22" s="33" t="s">
        <v>50</v>
      </c>
      <c r="D22" s="32">
        <v>20.9</v>
      </c>
      <c r="E22" s="32">
        <v>14.3</v>
      </c>
      <c r="F22" s="32">
        <v>31.7</v>
      </c>
      <c r="G22" s="32">
        <v>338</v>
      </c>
      <c r="H22" s="28"/>
      <c r="I22" s="28"/>
      <c r="J22" s="28"/>
      <c r="K22" s="28"/>
      <c r="L22" s="28"/>
      <c r="M22" s="28"/>
      <c r="N22" s="28"/>
      <c r="O22" s="28"/>
    </row>
    <row r="23" spans="1:15" s="25" customFormat="1" ht="15.75" x14ac:dyDescent="0.25">
      <c r="A23" s="28"/>
      <c r="B23" s="28" t="s">
        <v>60</v>
      </c>
      <c r="C23" s="28"/>
      <c r="D23" s="28">
        <f>SUM(D21:D22)</f>
        <v>24.7</v>
      </c>
      <c r="E23" s="28">
        <f>SUM(E21:E22)</f>
        <v>18.3</v>
      </c>
      <c r="F23" s="28">
        <f>SUM(F21:F22)</f>
        <v>57.5</v>
      </c>
      <c r="G23" s="28">
        <f>SUM(G21:G22)</f>
        <v>492</v>
      </c>
      <c r="H23" s="28"/>
      <c r="I23" s="28"/>
      <c r="J23" s="28"/>
      <c r="K23" s="28"/>
      <c r="L23" s="28"/>
      <c r="M23" s="28"/>
      <c r="N23" s="28"/>
      <c r="O23" s="28"/>
    </row>
    <row r="24" spans="1:15" s="25" customFormat="1" ht="15.75" x14ac:dyDescent="0.25">
      <c r="A24" s="28"/>
      <c r="B24" s="28" t="s">
        <v>64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25" customFormat="1" ht="15.75" x14ac:dyDescent="0.25">
      <c r="A25" s="28"/>
      <c r="B25" s="31" t="s">
        <v>24</v>
      </c>
      <c r="C25" s="31">
        <v>80</v>
      </c>
      <c r="D25" s="32">
        <v>17</v>
      </c>
      <c r="E25" s="32">
        <v>13</v>
      </c>
      <c r="F25" s="32">
        <v>0.2</v>
      </c>
      <c r="G25" s="32">
        <v>183</v>
      </c>
      <c r="H25" s="28"/>
      <c r="I25" s="28"/>
      <c r="J25" s="28"/>
      <c r="K25" s="28"/>
      <c r="L25" s="28"/>
      <c r="M25" s="28"/>
      <c r="N25" s="28"/>
      <c r="O25" s="28"/>
    </row>
    <row r="26" spans="1:15" s="25" customFormat="1" ht="15.75" x14ac:dyDescent="0.25">
      <c r="A26" s="28"/>
      <c r="B26" s="31" t="s">
        <v>25</v>
      </c>
      <c r="C26" s="31">
        <v>150</v>
      </c>
      <c r="D26" s="32">
        <v>5</v>
      </c>
      <c r="E26" s="32">
        <v>7.5</v>
      </c>
      <c r="F26" s="32">
        <v>30.1</v>
      </c>
      <c r="G26" s="32">
        <v>208</v>
      </c>
      <c r="H26" s="28"/>
      <c r="I26" s="28"/>
      <c r="J26" s="28"/>
      <c r="K26" s="28"/>
      <c r="L26" s="28"/>
      <c r="M26" s="28"/>
      <c r="N26" s="28"/>
      <c r="O26" s="28"/>
    </row>
    <row r="27" spans="1:15" s="25" customFormat="1" ht="15.75" x14ac:dyDescent="0.25">
      <c r="A27" s="28"/>
      <c r="B27" s="31" t="s">
        <v>7</v>
      </c>
      <c r="C27" s="31">
        <v>200</v>
      </c>
      <c r="D27" s="32">
        <v>0.2</v>
      </c>
      <c r="E27" s="32">
        <v>0.05</v>
      </c>
      <c r="F27" s="32">
        <v>15.01</v>
      </c>
      <c r="G27" s="32">
        <v>61.3</v>
      </c>
      <c r="H27" s="28"/>
      <c r="I27" s="28"/>
      <c r="J27" s="28"/>
      <c r="K27" s="28"/>
      <c r="L27" s="28"/>
      <c r="M27" s="28"/>
      <c r="N27" s="28"/>
      <c r="O27" s="28"/>
    </row>
    <row r="28" spans="1:15" s="25" customFormat="1" ht="15.75" x14ac:dyDescent="0.25">
      <c r="A28" s="28"/>
      <c r="B28" s="31" t="s">
        <v>8</v>
      </c>
      <c r="C28" s="31">
        <v>80</v>
      </c>
      <c r="D28" s="32">
        <v>6</v>
      </c>
      <c r="E28" s="32">
        <v>2.2999999999999998</v>
      </c>
      <c r="F28" s="32">
        <v>41.1</v>
      </c>
      <c r="G28" s="32">
        <v>209.1</v>
      </c>
      <c r="H28" s="28"/>
      <c r="I28" s="28"/>
      <c r="J28" s="28"/>
      <c r="K28" s="28"/>
      <c r="L28" s="28"/>
      <c r="M28" s="28"/>
      <c r="N28" s="28"/>
      <c r="O28" s="28"/>
    </row>
    <row r="29" spans="1:15" s="25" customFormat="1" ht="15.75" x14ac:dyDescent="0.25">
      <c r="A29" s="28"/>
      <c r="B29" s="31" t="s">
        <v>11</v>
      </c>
      <c r="C29" s="31">
        <v>10</v>
      </c>
      <c r="D29" s="32">
        <v>0.05</v>
      </c>
      <c r="E29" s="32">
        <v>8.1999999999999993</v>
      </c>
      <c r="F29" s="32">
        <v>0.08</v>
      </c>
      <c r="G29" s="32">
        <v>75</v>
      </c>
      <c r="H29" s="28"/>
      <c r="I29" s="28"/>
      <c r="J29" s="28"/>
      <c r="K29" s="28"/>
      <c r="L29" s="28"/>
      <c r="M29" s="28"/>
      <c r="N29" s="28"/>
      <c r="O29" s="28"/>
    </row>
    <row r="30" spans="1:15" s="25" customFormat="1" ht="15.75" x14ac:dyDescent="0.25">
      <c r="A30" s="28"/>
      <c r="B30" s="31" t="s">
        <v>21</v>
      </c>
      <c r="C30" s="31">
        <v>30</v>
      </c>
      <c r="D30" s="32">
        <v>1.95</v>
      </c>
      <c r="E30" s="32">
        <v>0.36</v>
      </c>
      <c r="F30" s="32">
        <v>10.25</v>
      </c>
      <c r="G30" s="32">
        <v>49.6</v>
      </c>
      <c r="H30" s="28"/>
      <c r="I30" s="28"/>
      <c r="J30" s="28"/>
      <c r="K30" s="28"/>
      <c r="L30" s="28"/>
      <c r="M30" s="28"/>
      <c r="N30" s="28"/>
      <c r="O30" s="28"/>
    </row>
    <row r="31" spans="1:15" s="25" customFormat="1" ht="15.75" x14ac:dyDescent="0.25">
      <c r="A31" s="28"/>
      <c r="B31" s="28" t="s">
        <v>60</v>
      </c>
      <c r="C31" s="28"/>
      <c r="D31" s="28">
        <f>SUM(D25:D30)</f>
        <v>30.2</v>
      </c>
      <c r="E31" s="28">
        <f>SUM(E25:E30)</f>
        <v>31.41</v>
      </c>
      <c r="F31" s="28">
        <f>SUM(F25:F30)</f>
        <v>96.74</v>
      </c>
      <c r="G31" s="28">
        <f>SUM(G25:G30)</f>
        <v>786</v>
      </c>
      <c r="H31" s="28"/>
      <c r="I31" s="28"/>
      <c r="J31" s="28"/>
      <c r="K31" s="28"/>
      <c r="L31" s="28"/>
      <c r="M31" s="28"/>
      <c r="N31" s="28"/>
      <c r="O31" s="28"/>
    </row>
    <row r="32" spans="1:15" ht="15.75" x14ac:dyDescent="0.25">
      <c r="A32" s="28"/>
      <c r="B32" s="28" t="s">
        <v>65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5.75" x14ac:dyDescent="0.25">
      <c r="A33" s="28"/>
      <c r="B33" s="31" t="s">
        <v>51</v>
      </c>
      <c r="C33" s="31">
        <v>200</v>
      </c>
      <c r="D33" s="32">
        <v>1.6</v>
      </c>
      <c r="E33" s="32">
        <v>0.5</v>
      </c>
      <c r="F33" s="32">
        <v>22.6</v>
      </c>
      <c r="G33" s="32">
        <v>104</v>
      </c>
      <c r="H33" s="28"/>
      <c r="I33" s="28"/>
      <c r="J33" s="28"/>
      <c r="K33" s="28"/>
      <c r="L33" s="28"/>
      <c r="M33" s="28"/>
      <c r="N33" s="28"/>
      <c r="O33" s="28"/>
    </row>
    <row r="34" spans="1:15" ht="15.75" x14ac:dyDescent="0.25">
      <c r="A34" s="28"/>
      <c r="B34" s="31" t="s">
        <v>13</v>
      </c>
      <c r="C34" s="31">
        <v>200</v>
      </c>
      <c r="D34" s="32">
        <v>1</v>
      </c>
      <c r="E34" s="32">
        <v>0</v>
      </c>
      <c r="F34" s="32">
        <v>23.4</v>
      </c>
      <c r="G34" s="32">
        <v>94</v>
      </c>
      <c r="H34" s="28"/>
      <c r="I34" s="28"/>
      <c r="J34" s="28"/>
      <c r="K34" s="28"/>
      <c r="L34" s="28"/>
      <c r="M34" s="28"/>
      <c r="N34" s="28"/>
      <c r="O34" s="28"/>
    </row>
    <row r="35" spans="1:15" ht="15.75" x14ac:dyDescent="0.25">
      <c r="A35" s="28"/>
      <c r="B35" s="31" t="s">
        <v>14</v>
      </c>
      <c r="C35" s="31">
        <v>50</v>
      </c>
      <c r="D35" s="32">
        <v>3.75</v>
      </c>
      <c r="E35" s="32">
        <v>6.6</v>
      </c>
      <c r="F35" s="32">
        <v>34.5</v>
      </c>
      <c r="G35" s="32">
        <v>197</v>
      </c>
      <c r="H35" s="28"/>
      <c r="I35" s="28"/>
      <c r="J35" s="28"/>
      <c r="K35" s="28"/>
      <c r="L35" s="28"/>
      <c r="M35" s="28"/>
      <c r="N35" s="28"/>
      <c r="O35" s="28"/>
    </row>
    <row r="36" spans="1:15" ht="15.75" x14ac:dyDescent="0.25">
      <c r="A36" s="28"/>
      <c r="B36" s="28" t="s">
        <v>60</v>
      </c>
      <c r="C36" s="28"/>
      <c r="D36" s="28">
        <f>SUM(D33:D35)</f>
        <v>6.35</v>
      </c>
      <c r="E36" s="28">
        <f>SUM(E33:E35)</f>
        <v>7.1</v>
      </c>
      <c r="F36" s="28">
        <f>SUM(F33:F35)</f>
        <v>80.5</v>
      </c>
      <c r="G36" s="28">
        <f>SUM(G33:G35)</f>
        <v>395</v>
      </c>
      <c r="H36" s="28"/>
      <c r="I36" s="28"/>
      <c r="J36" s="28"/>
      <c r="K36" s="28"/>
      <c r="L36" s="28"/>
      <c r="M36" s="28"/>
      <c r="N36" s="28"/>
      <c r="O36" s="28"/>
    </row>
    <row r="37" spans="1:15" ht="15.75" x14ac:dyDescent="0.25">
      <c r="A37" s="28"/>
      <c r="B37" s="28" t="s">
        <v>66</v>
      </c>
      <c r="C37" s="28"/>
      <c r="D37" s="28">
        <f>D36+D31+D23+D19+D11</f>
        <v>101.46</v>
      </c>
      <c r="E37" s="28">
        <f>E36+E31+E23+E19+E11</f>
        <v>97.88000000000001</v>
      </c>
      <c r="F37" s="28">
        <f>F36+F31+F23+F19+F11</f>
        <v>425.84999999999997</v>
      </c>
      <c r="G37" s="28">
        <f>G36+G31+G23+G19+G11</f>
        <v>2962.9</v>
      </c>
      <c r="H37" s="28"/>
      <c r="I37" s="28"/>
      <c r="J37" s="28"/>
      <c r="K37" s="28"/>
      <c r="L37" s="28"/>
      <c r="M37" s="28"/>
      <c r="N37" s="28"/>
      <c r="O37" s="28"/>
    </row>
    <row r="38" spans="1:15" ht="15.75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5.75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5.7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5.75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5.75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5.75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5.75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ht="15.75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5.75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ht="15.75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5.75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5.75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5.75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15.75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5.75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5.75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ht="15.75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5.75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5.75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5.75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ht="15.75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.75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5.75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15.75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5.7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5.7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5.75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1:15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1:15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1:15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1:15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5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5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1:15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1:15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</row>
    <row r="96" spans="1:15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1:15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</row>
    <row r="99" spans="1:15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1:15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</row>
    <row r="101" spans="1:15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1:15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1:15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</row>
    <row r="104" spans="1:15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1:1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5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5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5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1:15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1:15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</row>
    <row r="113" spans="1:15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1:1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1:1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</row>
    <row r="116" spans="1:15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</row>
    <row r="117" spans="1:15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1:15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1:15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1:15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1:15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1:15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1:15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1:15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1:15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1:15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1:15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1:15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5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1:15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</row>
    <row r="148" spans="1:15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</row>
    <row r="149" spans="1:15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</row>
    <row r="151" spans="1:15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15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</row>
    <row r="153" spans="1:15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</row>
    <row r="154" spans="1:15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</row>
    <row r="155" spans="1:15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5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</row>
    <row r="157" spans="1:15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</row>
    <row r="158" spans="1:15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</row>
    <row r="159" spans="1:15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</row>
    <row r="160" spans="1:15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</row>
    <row r="161" spans="1:15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</row>
    <row r="162" spans="1:15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</row>
  </sheetData>
  <mergeCells count="7">
    <mergeCell ref="A3:A4"/>
    <mergeCell ref="H3:K3"/>
    <mergeCell ref="L3:O3"/>
    <mergeCell ref="D3:F3"/>
    <mergeCell ref="G3:G4"/>
    <mergeCell ref="C3:C4"/>
    <mergeCell ref="B3:B4"/>
  </mergeCells>
  <phoneticPr fontId="6" type="noConversion"/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topLeftCell="A4" workbookViewId="0">
      <selection activeCell="F8" sqref="F8"/>
    </sheetView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16" t="s">
        <v>41</v>
      </c>
      <c r="C1" s="16"/>
      <c r="D1" s="20"/>
      <c r="E1" s="20"/>
      <c r="F1" s="20"/>
    </row>
    <row r="2" spans="2:6" x14ac:dyDescent="0.25">
      <c r="B2" s="16" t="s">
        <v>42</v>
      </c>
      <c r="C2" s="16"/>
      <c r="D2" s="20"/>
      <c r="E2" s="20"/>
      <c r="F2" s="20"/>
    </row>
    <row r="3" spans="2:6" x14ac:dyDescent="0.25">
      <c r="B3" s="17"/>
      <c r="C3" s="17"/>
      <c r="D3" s="21"/>
      <c r="E3" s="21"/>
      <c r="F3" s="21"/>
    </row>
    <row r="4" spans="2:6" ht="60" x14ac:dyDescent="0.25">
      <c r="B4" s="17" t="s">
        <v>43</v>
      </c>
      <c r="C4" s="17"/>
      <c r="D4" s="21"/>
      <c r="E4" s="21"/>
      <c r="F4" s="21"/>
    </row>
    <row r="5" spans="2:6" x14ac:dyDescent="0.25">
      <c r="B5" s="17"/>
      <c r="C5" s="17"/>
      <c r="D5" s="21"/>
      <c r="E5" s="21"/>
      <c r="F5" s="21"/>
    </row>
    <row r="6" spans="2:6" ht="30" x14ac:dyDescent="0.25">
      <c r="B6" s="16" t="s">
        <v>44</v>
      </c>
      <c r="C6" s="16"/>
      <c r="D6" s="20"/>
      <c r="E6" s="20" t="s">
        <v>45</v>
      </c>
      <c r="F6" s="20" t="s">
        <v>46</v>
      </c>
    </row>
    <row r="7" spans="2:6" ht="15.75" thickBot="1" x14ac:dyDescent="0.3">
      <c r="B7" s="17"/>
      <c r="C7" s="17"/>
      <c r="D7" s="21"/>
      <c r="E7" s="21"/>
      <c r="F7" s="21"/>
    </row>
    <row r="8" spans="2:6" ht="60.75" thickBot="1" x14ac:dyDescent="0.3">
      <c r="B8" s="18" t="s">
        <v>47</v>
      </c>
      <c r="C8" s="19"/>
      <c r="D8" s="22"/>
      <c r="E8" s="22">
        <v>9</v>
      </c>
      <c r="F8" s="23" t="s">
        <v>48</v>
      </c>
    </row>
    <row r="9" spans="2:6" x14ac:dyDescent="0.25">
      <c r="B9" s="17"/>
      <c r="C9" s="17"/>
      <c r="D9" s="21"/>
      <c r="E9" s="21"/>
      <c r="F9" s="21"/>
    </row>
    <row r="10" spans="2:6" x14ac:dyDescent="0.25">
      <c r="B10" s="17"/>
      <c r="C10" s="17"/>
      <c r="D10" s="21"/>
      <c r="E10" s="21"/>
      <c r="F1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Отчет о совместимости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2017-02-02T09:48:53Z</cp:lastPrinted>
  <dcterms:created xsi:type="dcterms:W3CDTF">2006-09-28T05:33:49Z</dcterms:created>
  <dcterms:modified xsi:type="dcterms:W3CDTF">2022-11-01T05:54:03Z</dcterms:modified>
</cp:coreProperties>
</file>